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worksheets/sheet1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bookViews>
    <workbookView xWindow="0" yWindow="0" windowWidth="18525" windowHeight="7290" tabRatio="927" firstSheet="18" activeTab="24"/>
  </bookViews>
  <sheets>
    <sheet name="目录" sheetId="21" r:id="rId1"/>
    <sheet name="1、2021年一般公共预算收支表" sheetId="1" r:id="rId2"/>
    <sheet name="2、2021年一般公共预算收入表" sheetId="2" r:id="rId3"/>
    <sheet name="3、2021年一般公共预算支出表" sheetId="23" r:id="rId4"/>
    <sheet name="4、2021年一般公共预算本级支出表" sheetId="9" r:id="rId5"/>
    <sheet name="5、2021年一般公共预算本级基本支出表" sheetId="10" r:id="rId6"/>
    <sheet name="6、2021年一般公共预算税收返还和转移支付表" sheetId="11" r:id="rId7"/>
    <sheet name="7、一般公共预算对下级转移支付分项目支出表 " sheetId="28" r:id="rId8"/>
    <sheet name="8、一般公共预算对下级的转移支付分地区支出表" sheetId="29" r:id="rId9"/>
    <sheet name="9、2020年地方政府一般债务限额及余额预算情况表" sheetId="12" r:id="rId10"/>
    <sheet name="10、2021年政府性基金预算收支表" sheetId="4" r:id="rId11"/>
    <sheet name="11、2021年政府性基金预算收入表" sheetId="13" r:id="rId12"/>
    <sheet name="12、2021年政府性基金预算支出表" sheetId="14" r:id="rId13"/>
    <sheet name="13、2021年本级政府性基金收支明细表" sheetId="5" r:id="rId14"/>
    <sheet name="14、2021年政府性基金转移支付预算情况表" sheetId="19" r:id="rId15"/>
    <sheet name="15、2020年地方政府专项债务限额及余额情况表" sheetId="20" r:id="rId16"/>
    <sheet name="16、2021年国有资本经营预算收支表" sheetId="6" r:id="rId17"/>
    <sheet name="17、2021年国有资本经营预算收入表" sheetId="15" r:id="rId18"/>
    <sheet name="18、2021年国有资本经营预算支出表" sheetId="16" r:id="rId19"/>
    <sheet name="19、本级国有资本经营支出表 " sheetId="24" r:id="rId20"/>
    <sheet name="20、国有资本经营预算转移支付表" sheetId="25" r:id="rId21"/>
    <sheet name="21、2021年社会保险基金预算收支总表" sheetId="7" r:id="rId22"/>
    <sheet name="22、2021年社会保险基金预算收入表" sheetId="17" r:id="rId23"/>
    <sheet name="23、2021年社会保险基金预算支出表" sheetId="18" r:id="rId24"/>
    <sheet name="24、2021年三公经费预算表" sheetId="22" r:id="rId25"/>
  </sheets>
  <externalReferences>
    <externalReference r:id="rId26"/>
  </externalReferences>
  <definedNames>
    <definedName name="_6_其他" localSheetId="7">#REF!</definedName>
    <definedName name="_6_其他" localSheetId="8">#REF!</definedName>
    <definedName name="_6_其他">#REF!</definedName>
    <definedName name="_xlnm._FilterDatabase" localSheetId="3" hidden="1">'3、2021年一般公共预算支出表'!$A$4:$B$13</definedName>
    <definedName name="_xlnm._FilterDatabase" localSheetId="4" hidden="1">'4、2021年一般公共预算本级支出表'!$B$4:$F$1261</definedName>
    <definedName name="_xlnm.Database" localSheetId="7" hidden="1">#REF!</definedName>
    <definedName name="_xlnm.Database" localSheetId="8" hidden="1">#REF!</definedName>
    <definedName name="_xlnm.Database" hidden="1">#REF!</definedName>
    <definedName name="_xlnm.Print_Area" localSheetId="1">'1、2021年一般公共预算收支表'!$1:$34</definedName>
    <definedName name="_xlnm.Print_Area" hidden="1">#N/A</definedName>
    <definedName name="_xlnm.Print_Titles" localSheetId="1">'1、2021年一般公共预算收支表'!$1:4</definedName>
    <definedName name="_xlnm.Print_Titles" localSheetId="2">'2、2021年一般公共预算收入表'!$1:5</definedName>
    <definedName name="_xlnm.Print_Titles" localSheetId="3">'3、2021年一般公共预算支出表'!$1:$4</definedName>
    <definedName name="_xlnm.Print_Titles" hidden="1">#N/A</definedName>
    <definedName name="地区名称" localSheetId="3">#REF!</definedName>
    <definedName name="地区名称" localSheetId="7">#REF!</definedName>
    <definedName name="地区名称" localSheetId="8">#REF!</definedName>
    <definedName name="地区名称">#REF!</definedName>
    <definedName name="工作经费" localSheetId="7">#REF!</definedName>
    <definedName name="工作经费" localSheetId="8">#REF!</definedName>
    <definedName name="工作经费">#REF!</definedName>
    <definedName name="工作经费1" localSheetId="7">#REF!</definedName>
    <definedName name="工作经费1" localSheetId="8">#REF!</definedName>
    <definedName name="工作经费1">#REF!</definedName>
    <definedName name="工作经费2" localSheetId="7">#REF!</definedName>
    <definedName name="工作经费2" localSheetId="8">#REF!</definedName>
    <definedName name="工作经费2">#REF!</definedName>
    <definedName name="科目">[1]调用表!$B$3:$B$125</definedName>
    <definedName name="全口径工作" localSheetId="7" hidden="1">#REF!</definedName>
    <definedName name="全口径工作" localSheetId="8" hidden="1">#REF!</definedName>
    <definedName name="全口径工作" hidden="1">#REF!</definedName>
  </definedNames>
  <calcPr calcId="114210" fullCalcOnLoad="1" iterate="1"/>
</workbook>
</file>

<file path=xl/calcChain.xml><?xml version="1.0" encoding="utf-8"?>
<calcChain xmlns="http://schemas.openxmlformats.org/spreadsheetml/2006/main">
  <c r="G7" i="22"/>
  <c r="F7"/>
  <c r="E7"/>
  <c r="D7"/>
  <c r="C7"/>
  <c r="B12" i="18"/>
  <c r="B10"/>
  <c r="B9"/>
  <c r="B8"/>
  <c r="B7"/>
  <c r="B6"/>
  <c r="E5"/>
  <c r="D5"/>
  <c r="C5"/>
  <c r="B5"/>
  <c r="B13" i="17"/>
  <c r="B12"/>
  <c r="B11"/>
  <c r="B10"/>
  <c r="B9"/>
  <c r="B8"/>
  <c r="B7"/>
  <c r="B6"/>
  <c r="E5"/>
  <c r="D5"/>
  <c r="C5"/>
  <c r="B5"/>
  <c r="B21" i="7"/>
  <c r="E20"/>
  <c r="D20"/>
  <c r="C20"/>
  <c r="B20"/>
  <c r="B19"/>
  <c r="B18"/>
  <c r="B17"/>
  <c r="B16"/>
  <c r="B15"/>
  <c r="E14"/>
  <c r="D14"/>
  <c r="C14"/>
  <c r="B14"/>
  <c r="B13"/>
  <c r="B12"/>
  <c r="B11"/>
  <c r="B10"/>
  <c r="B9"/>
  <c r="B8"/>
  <c r="B7"/>
  <c r="B6"/>
  <c r="E5"/>
  <c r="D5"/>
  <c r="C5"/>
  <c r="B5"/>
  <c r="B47" i="19"/>
  <c r="B45"/>
  <c r="B34"/>
  <c r="B28"/>
  <c r="B17"/>
  <c r="B14"/>
  <c r="B10"/>
  <c r="B6"/>
  <c r="F7" i="5"/>
  <c r="C7"/>
  <c r="F6"/>
  <c r="C6"/>
  <c r="D18" i="14"/>
  <c r="C18"/>
  <c r="B18"/>
  <c r="D17"/>
  <c r="D16"/>
  <c r="D15"/>
  <c r="D14"/>
  <c r="D13"/>
  <c r="D12"/>
  <c r="D11"/>
  <c r="D10"/>
  <c r="D9"/>
  <c r="D8"/>
  <c r="D7"/>
  <c r="D6"/>
  <c r="C6"/>
  <c r="B6"/>
  <c r="D21" i="13"/>
  <c r="C21"/>
  <c r="B21"/>
  <c r="D17"/>
  <c r="D16"/>
  <c r="D15"/>
  <c r="B15"/>
  <c r="D13"/>
  <c r="D11"/>
  <c r="D8"/>
  <c r="D7"/>
  <c r="D6"/>
  <c r="C6"/>
  <c r="B6"/>
  <c r="H21" i="4"/>
  <c r="G21"/>
  <c r="F21"/>
  <c r="D21"/>
  <c r="C21"/>
  <c r="B21"/>
  <c r="H20"/>
  <c r="G20"/>
  <c r="F20"/>
  <c r="H19"/>
  <c r="H18"/>
  <c r="H17"/>
  <c r="D17"/>
  <c r="H16"/>
  <c r="D16"/>
  <c r="H15"/>
  <c r="D15"/>
  <c r="B15"/>
  <c r="H14"/>
  <c r="H13"/>
  <c r="D13"/>
  <c r="H12"/>
  <c r="H11"/>
  <c r="D11"/>
  <c r="H10"/>
  <c r="H9"/>
  <c r="H8"/>
  <c r="D8"/>
  <c r="H7"/>
  <c r="D7"/>
  <c r="H6"/>
  <c r="G6"/>
  <c r="F6"/>
  <c r="D6"/>
  <c r="C6"/>
  <c r="B6"/>
  <c r="B13" i="11"/>
  <c r="B6"/>
  <c r="B5"/>
  <c r="C6" i="10"/>
  <c r="D1261" i="9"/>
  <c r="C1261"/>
  <c r="D1260"/>
  <c r="D1259"/>
  <c r="D1257"/>
  <c r="D1256"/>
  <c r="C1256"/>
  <c r="D1255"/>
  <c r="D1254"/>
  <c r="C1254"/>
  <c r="D1253"/>
  <c r="D1252"/>
  <c r="D1251"/>
  <c r="E1250"/>
  <c r="E1249"/>
  <c r="D1249"/>
  <c r="C1249"/>
  <c r="E1248"/>
  <c r="D1248"/>
  <c r="C1248"/>
  <c r="E1246"/>
  <c r="D1245"/>
  <c r="E1244"/>
  <c r="D1243"/>
  <c r="E1242"/>
  <c r="D1242"/>
  <c r="C1242"/>
  <c r="D1241"/>
  <c r="E1240"/>
  <c r="E1239"/>
  <c r="E1238"/>
  <c r="D1238"/>
  <c r="C1238"/>
  <c r="D1237"/>
  <c r="D1236"/>
  <c r="D1235"/>
  <c r="D1234"/>
  <c r="D1233"/>
  <c r="D1232"/>
  <c r="D1231"/>
  <c r="D1230"/>
  <c r="D1229"/>
  <c r="D1228"/>
  <c r="D1227"/>
  <c r="D1226"/>
  <c r="D1225"/>
  <c r="C1225"/>
  <c r="D1224"/>
  <c r="D1223"/>
  <c r="D1222"/>
  <c r="D1221"/>
  <c r="D1220"/>
  <c r="D1219"/>
  <c r="D1218"/>
  <c r="D1217"/>
  <c r="C1217"/>
  <c r="D1216"/>
  <c r="D1215"/>
  <c r="D1214"/>
  <c r="D1213"/>
  <c r="D1212"/>
  <c r="D1211"/>
  <c r="C1211"/>
  <c r="E1210"/>
  <c r="D1209"/>
  <c r="D1208"/>
  <c r="D1207"/>
  <c r="D1206"/>
  <c r="E1205"/>
  <c r="D1205"/>
  <c r="C1205"/>
  <c r="E1204"/>
  <c r="D1203"/>
  <c r="D1202"/>
  <c r="D1201"/>
  <c r="D1200"/>
  <c r="E1199"/>
  <c r="D1198"/>
  <c r="E1197"/>
  <c r="D1196"/>
  <c r="D1195"/>
  <c r="E1194"/>
  <c r="E1193"/>
  <c r="D1193"/>
  <c r="C1193"/>
  <c r="E1192"/>
  <c r="D1192"/>
  <c r="C1192"/>
  <c r="E1191"/>
  <c r="D1190"/>
  <c r="D1189"/>
  <c r="D1188"/>
  <c r="D1187"/>
  <c r="D1186"/>
  <c r="D1185"/>
  <c r="D1184"/>
  <c r="D1183"/>
  <c r="D1182"/>
  <c r="D1181"/>
  <c r="D1180"/>
  <c r="E1179"/>
  <c r="D1179"/>
  <c r="C1179"/>
  <c r="D1178"/>
  <c r="D1177"/>
  <c r="D1176"/>
  <c r="D1175"/>
  <c r="D1174"/>
  <c r="D1173"/>
  <c r="C1173"/>
  <c r="D1172"/>
  <c r="D1171"/>
  <c r="D1170"/>
  <c r="D1169"/>
  <c r="D1168"/>
  <c r="D1167"/>
  <c r="C1167"/>
  <c r="E1166"/>
  <c r="D1165"/>
  <c r="D1164"/>
  <c r="D1163"/>
  <c r="D1162"/>
  <c r="D1161"/>
  <c r="E1160"/>
  <c r="D1159"/>
  <c r="D1158"/>
  <c r="D1157"/>
  <c r="D1156"/>
  <c r="D1155"/>
  <c r="D1154"/>
  <c r="E1153"/>
  <c r="D1152"/>
  <c r="D1151"/>
  <c r="D1150"/>
  <c r="E1149"/>
  <c r="D1149"/>
  <c r="C1149"/>
  <c r="E1148"/>
  <c r="D1148"/>
  <c r="C1148"/>
  <c r="D1147"/>
  <c r="D1146"/>
  <c r="D1145"/>
  <c r="D1144"/>
  <c r="C1144"/>
  <c r="D1143"/>
  <c r="D1142"/>
  <c r="E1141"/>
  <c r="E1140"/>
  <c r="D1140"/>
  <c r="C1140"/>
  <c r="E1139"/>
  <c r="D1138"/>
  <c r="E1137"/>
  <c r="D1136"/>
  <c r="E1135"/>
  <c r="E1134"/>
  <c r="D1133"/>
  <c r="E1132"/>
  <c r="D1131"/>
  <c r="D1130"/>
  <c r="E1129"/>
  <c r="D1129"/>
  <c r="C1129"/>
  <c r="E1128"/>
  <c r="D1128"/>
  <c r="C1128"/>
  <c r="D1127"/>
  <c r="E1126"/>
  <c r="D1125"/>
  <c r="D1124"/>
  <c r="D1123"/>
  <c r="D1122"/>
  <c r="D1121"/>
  <c r="D1120"/>
  <c r="D1119"/>
  <c r="D1118"/>
  <c r="E1117"/>
  <c r="D1116"/>
  <c r="D1115"/>
  <c r="D1114"/>
  <c r="D1113"/>
  <c r="E1112"/>
  <c r="D1112"/>
  <c r="C1112"/>
  <c r="E1111"/>
  <c r="D1110"/>
  <c r="D1109"/>
  <c r="D1108"/>
  <c r="D1107"/>
  <c r="D1106"/>
  <c r="D1105"/>
  <c r="D1104"/>
  <c r="D1103"/>
  <c r="D1102"/>
  <c r="D1101"/>
  <c r="D1100"/>
  <c r="D1099"/>
  <c r="D1098"/>
  <c r="D1097"/>
  <c r="D1096"/>
  <c r="D1095"/>
  <c r="D1094"/>
  <c r="E1093"/>
  <c r="D1092"/>
  <c r="D1091"/>
  <c r="E1090"/>
  <c r="D1089"/>
  <c r="D1088"/>
  <c r="D1087"/>
  <c r="E1086"/>
  <c r="E1085"/>
  <c r="D1085"/>
  <c r="C1085"/>
  <c r="E1084"/>
  <c r="D1084"/>
  <c r="C1084"/>
  <c r="D1083"/>
  <c r="D1082"/>
  <c r="D1081"/>
  <c r="D1080"/>
  <c r="D1079"/>
  <c r="D1078"/>
  <c r="D1077"/>
  <c r="D1076"/>
  <c r="D1075"/>
  <c r="D1074"/>
  <c r="C1074"/>
  <c r="D1073"/>
  <c r="D1072"/>
  <c r="D1071"/>
  <c r="C1071"/>
  <c r="D1070"/>
  <c r="D1069"/>
  <c r="D1068"/>
  <c r="C1068"/>
  <c r="E1067"/>
  <c r="D1066"/>
  <c r="D1065"/>
  <c r="D1064"/>
  <c r="D1063"/>
  <c r="E1062"/>
  <c r="D1062"/>
  <c r="C1062"/>
  <c r="D1061"/>
  <c r="D1060"/>
  <c r="D1059"/>
  <c r="D1058"/>
  <c r="D1057"/>
  <c r="D1056"/>
  <c r="D1055"/>
  <c r="D1054"/>
  <c r="D1053"/>
  <c r="D1052"/>
  <c r="C1052"/>
  <c r="D1051"/>
  <c r="D1050"/>
  <c r="D1049"/>
  <c r="D1048"/>
  <c r="D1047"/>
  <c r="D1046"/>
  <c r="D1045"/>
  <c r="C1045"/>
  <c r="E1044"/>
  <c r="D1044"/>
  <c r="C1044"/>
  <c r="E1043"/>
  <c r="D1042"/>
  <c r="E1041"/>
  <c r="D1041"/>
  <c r="C1041"/>
  <c r="D1040"/>
  <c r="D1039"/>
  <c r="D1038"/>
  <c r="D1037"/>
  <c r="D1036"/>
  <c r="D1035"/>
  <c r="C1035"/>
  <c r="E1034"/>
  <c r="D1033"/>
  <c r="D1032"/>
  <c r="D1031"/>
  <c r="D1030"/>
  <c r="D1029"/>
  <c r="D1028"/>
  <c r="D1027"/>
  <c r="E1026"/>
  <c r="E1025"/>
  <c r="D1025"/>
  <c r="C1025"/>
  <c r="E1024"/>
  <c r="D1024"/>
  <c r="C1024"/>
  <c r="E1023"/>
  <c r="D1022"/>
  <c r="E1021"/>
  <c r="D1020"/>
  <c r="D1019"/>
  <c r="E1018"/>
  <c r="D1018"/>
  <c r="C1018"/>
  <c r="E1017"/>
  <c r="E1016"/>
  <c r="D1015"/>
  <c r="D1014"/>
  <c r="D1013"/>
  <c r="D1012"/>
  <c r="D1011"/>
  <c r="E1010"/>
  <c r="D1010"/>
  <c r="C1010"/>
  <c r="D1009"/>
  <c r="D1008"/>
  <c r="D1007"/>
  <c r="D1006"/>
  <c r="D1005"/>
  <c r="D1004"/>
  <c r="D1003"/>
  <c r="C1003"/>
  <c r="E1002"/>
  <c r="D1001"/>
  <c r="E1000"/>
  <c r="D999"/>
  <c r="D998"/>
  <c r="D997"/>
  <c r="D996"/>
  <c r="D995"/>
  <c r="D994"/>
  <c r="E993"/>
  <c r="E992"/>
  <c r="D992"/>
  <c r="C992"/>
  <c r="D991"/>
  <c r="D990"/>
  <c r="D989"/>
  <c r="D988"/>
  <c r="D987"/>
  <c r="C987"/>
  <c r="E986"/>
  <c r="D985"/>
  <c r="D984"/>
  <c r="D983"/>
  <c r="D982"/>
  <c r="D981"/>
  <c r="D980"/>
  <c r="D979"/>
  <c r="D978"/>
  <c r="D977"/>
  <c r="D976"/>
  <c r="D975"/>
  <c r="D974"/>
  <c r="D973"/>
  <c r="D972"/>
  <c r="E971"/>
  <c r="D971"/>
  <c r="C971"/>
  <c r="D970"/>
  <c r="D969"/>
  <c r="D968"/>
  <c r="D967"/>
  <c r="D966"/>
  <c r="D965"/>
  <c r="D964"/>
  <c r="D963"/>
  <c r="D962"/>
  <c r="D961"/>
  <c r="C961"/>
  <c r="E960"/>
  <c r="D960"/>
  <c r="C960"/>
  <c r="E959"/>
  <c r="D958"/>
  <c r="E957"/>
  <c r="D957"/>
  <c r="C957"/>
  <c r="E956"/>
  <c r="D955"/>
  <c r="D954"/>
  <c r="E953"/>
  <c r="E952"/>
  <c r="D952"/>
  <c r="C952"/>
  <c r="D951"/>
  <c r="D950"/>
  <c r="D949"/>
  <c r="D948"/>
  <c r="D947"/>
  <c r="D946"/>
  <c r="D945"/>
  <c r="C945"/>
  <c r="E944"/>
  <c r="E943"/>
  <c r="E942"/>
  <c r="E941"/>
  <c r="E940"/>
  <c r="D940"/>
  <c r="C940"/>
  <c r="D939"/>
  <c r="D938"/>
  <c r="D937"/>
  <c r="D936"/>
  <c r="D935"/>
  <c r="D934"/>
  <c r="D933"/>
  <c r="D932"/>
  <c r="D931"/>
  <c r="D930"/>
  <c r="C930"/>
  <c r="D929"/>
  <c r="D928"/>
  <c r="D927"/>
  <c r="D926"/>
  <c r="D925"/>
  <c r="D924"/>
  <c r="D923"/>
  <c r="D922"/>
  <c r="D921"/>
  <c r="D920"/>
  <c r="C920"/>
  <c r="D919"/>
  <c r="E918"/>
  <c r="D917"/>
  <c r="E916"/>
  <c r="D915"/>
  <c r="E914"/>
  <c r="D913"/>
  <c r="D912"/>
  <c r="D911"/>
  <c r="D910"/>
  <c r="D909"/>
  <c r="D908"/>
  <c r="D907"/>
  <c r="E906"/>
  <c r="D905"/>
  <c r="D904"/>
  <c r="D903"/>
  <c r="E902"/>
  <c r="E901"/>
  <c r="D900"/>
  <c r="D899"/>
  <c r="E898"/>
  <c r="E897"/>
  <c r="D897"/>
  <c r="C897"/>
  <c r="E896"/>
  <c r="D896"/>
  <c r="C896"/>
  <c r="E895"/>
  <c r="D894"/>
  <c r="E893"/>
  <c r="D893"/>
  <c r="C893"/>
  <c r="E892"/>
  <c r="D891"/>
  <c r="E890"/>
  <c r="D890"/>
  <c r="C890"/>
  <c r="D889"/>
  <c r="D888"/>
  <c r="E887"/>
  <c r="E886"/>
  <c r="D885"/>
  <c r="D884"/>
  <c r="E883"/>
  <c r="D883"/>
  <c r="C883"/>
  <c r="E882"/>
  <c r="E881"/>
  <c r="E880"/>
  <c r="E879"/>
  <c r="D878"/>
  <c r="E877"/>
  <c r="E876"/>
  <c r="D876"/>
  <c r="C876"/>
  <c r="E875"/>
  <c r="D874"/>
  <c r="D873"/>
  <c r="D872"/>
  <c r="D871"/>
  <c r="E870"/>
  <c r="E869"/>
  <c r="D868"/>
  <c r="D867"/>
  <c r="E866"/>
  <c r="E865"/>
  <c r="D865"/>
  <c r="C865"/>
  <c r="E864"/>
  <c r="D863"/>
  <c r="D862"/>
  <c r="E861"/>
  <c r="D860"/>
  <c r="D859"/>
  <c r="D858"/>
  <c r="D857"/>
  <c r="D856"/>
  <c r="D855"/>
  <c r="D854"/>
  <c r="E853"/>
  <c r="D852"/>
  <c r="E851"/>
  <c r="E850"/>
  <c r="D849"/>
  <c r="E848"/>
  <c r="D847"/>
  <c r="D846"/>
  <c r="E845"/>
  <c r="D844"/>
  <c r="E843"/>
  <c r="E842"/>
  <c r="E841"/>
  <c r="D840"/>
  <c r="D839"/>
  <c r="E838"/>
  <c r="E837"/>
  <c r="D837"/>
  <c r="C837"/>
  <c r="E836"/>
  <c r="D835"/>
  <c r="D834"/>
  <c r="E833"/>
  <c r="E832"/>
  <c r="D831"/>
  <c r="D830"/>
  <c r="D829"/>
  <c r="D828"/>
  <c r="D827"/>
  <c r="D826"/>
  <c r="D825"/>
  <c r="D824"/>
  <c r="E823"/>
  <c r="E822"/>
  <c r="E821"/>
  <c r="E820"/>
  <c r="E819"/>
  <c r="E818"/>
  <c r="E817"/>
  <c r="D816"/>
  <c r="D815"/>
  <c r="D814"/>
  <c r="E813"/>
  <c r="E812"/>
  <c r="D812"/>
  <c r="C812"/>
  <c r="E811"/>
  <c r="E810"/>
  <c r="E809"/>
  <c r="E808"/>
  <c r="E807"/>
  <c r="E806"/>
  <c r="E805"/>
  <c r="E804"/>
  <c r="E803"/>
  <c r="E802"/>
  <c r="D801"/>
  <c r="D800"/>
  <c r="E799"/>
  <c r="D798"/>
  <c r="D797"/>
  <c r="D796"/>
  <c r="E795"/>
  <c r="E794"/>
  <c r="E793"/>
  <c r="E792"/>
  <c r="D791"/>
  <c r="E790"/>
  <c r="D789"/>
  <c r="E788"/>
  <c r="E787"/>
  <c r="E786"/>
  <c r="D786"/>
  <c r="C786"/>
  <c r="E785"/>
  <c r="D785"/>
  <c r="C785"/>
  <c r="E784"/>
  <c r="D783"/>
  <c r="E782"/>
  <c r="E781"/>
  <c r="E780"/>
  <c r="E779"/>
  <c r="D779"/>
  <c r="C779"/>
  <c r="E778"/>
  <c r="E777"/>
  <c r="D776"/>
  <c r="D775"/>
  <c r="D774"/>
  <c r="D773"/>
  <c r="D772"/>
  <c r="E771"/>
  <c r="D770"/>
  <c r="D769"/>
  <c r="E768"/>
  <c r="E767"/>
  <c r="D767"/>
  <c r="C767"/>
  <c r="E766"/>
  <c r="D766"/>
  <c r="C766"/>
  <c r="E765"/>
  <c r="D764"/>
  <c r="D763"/>
  <c r="D762"/>
  <c r="D761"/>
  <c r="D760"/>
  <c r="D759"/>
  <c r="D758"/>
  <c r="D757"/>
  <c r="D756"/>
  <c r="D755"/>
  <c r="D754"/>
  <c r="D753"/>
  <c r="D752"/>
  <c r="D751"/>
  <c r="D750"/>
  <c r="C750"/>
  <c r="D749"/>
  <c r="E748"/>
  <c r="E747"/>
  <c r="D746"/>
  <c r="D745"/>
  <c r="E744"/>
  <c r="E743"/>
  <c r="E742"/>
  <c r="D742"/>
  <c r="C742"/>
  <c r="E741"/>
  <c r="D740"/>
  <c r="D739"/>
  <c r="D738"/>
  <c r="D737"/>
  <c r="C737"/>
  <c r="D736"/>
  <c r="D735"/>
  <c r="D734"/>
  <c r="C734"/>
  <c r="D733"/>
  <c r="D732"/>
  <c r="D731"/>
  <c r="D730"/>
  <c r="D729"/>
  <c r="D728"/>
  <c r="C728"/>
  <c r="E727"/>
  <c r="E726"/>
  <c r="D725"/>
  <c r="D724"/>
  <c r="D723"/>
  <c r="E722"/>
  <c r="E721"/>
  <c r="D721"/>
  <c r="C721"/>
  <c r="E720"/>
  <c r="D719"/>
  <c r="E718"/>
  <c r="E717"/>
  <c r="E716"/>
  <c r="D716"/>
  <c r="C716"/>
  <c r="E715"/>
  <c r="D714"/>
  <c r="D713"/>
  <c r="D712"/>
  <c r="D711"/>
  <c r="D710"/>
  <c r="E709"/>
  <c r="E708"/>
  <c r="E707"/>
  <c r="D707"/>
  <c r="C707"/>
  <c r="E706"/>
  <c r="D705"/>
  <c r="D704"/>
  <c r="E703"/>
  <c r="D703"/>
  <c r="C703"/>
  <c r="E702"/>
  <c r="D701"/>
  <c r="D700"/>
  <c r="D699"/>
  <c r="D698"/>
  <c r="D697"/>
  <c r="D696"/>
  <c r="D695"/>
  <c r="E694"/>
  <c r="E693"/>
  <c r="D693"/>
  <c r="C693"/>
  <c r="E692"/>
  <c r="D692"/>
  <c r="C692"/>
  <c r="E691"/>
  <c r="D690"/>
  <c r="D688"/>
  <c r="D687"/>
  <c r="D686"/>
  <c r="D685"/>
  <c r="D684"/>
  <c r="D683"/>
  <c r="E682"/>
  <c r="E681"/>
  <c r="D681"/>
  <c r="C681"/>
  <c r="D680"/>
  <c r="E679"/>
  <c r="E678"/>
  <c r="D678"/>
  <c r="C678"/>
  <c r="E677"/>
  <c r="D676"/>
  <c r="E675"/>
  <c r="E674"/>
  <c r="D674"/>
  <c r="C674"/>
  <c r="E673"/>
  <c r="E672"/>
  <c r="D671"/>
  <c r="E670"/>
  <c r="D670"/>
  <c r="C670"/>
  <c r="D669"/>
  <c r="D668"/>
  <c r="D667"/>
  <c r="D666"/>
  <c r="D665"/>
  <c r="C665"/>
  <c r="E664"/>
  <c r="E663"/>
  <c r="E662"/>
  <c r="E661"/>
  <c r="D661"/>
  <c r="C661"/>
  <c r="D660"/>
  <c r="E659"/>
  <c r="E658"/>
  <c r="D658"/>
  <c r="C658"/>
  <c r="E657"/>
  <c r="E656"/>
  <c r="E655"/>
  <c r="E654"/>
  <c r="D653"/>
  <c r="D652"/>
  <c r="D651"/>
  <c r="E650"/>
  <c r="E649"/>
  <c r="E648"/>
  <c r="E647"/>
  <c r="E646"/>
  <c r="D646"/>
  <c r="C646"/>
  <c r="E645"/>
  <c r="E644"/>
  <c r="D643"/>
  <c r="E642"/>
  <c r="D642"/>
  <c r="C642"/>
  <c r="E641"/>
  <c r="D640"/>
  <c r="D639"/>
  <c r="D638"/>
  <c r="D637"/>
  <c r="D636"/>
  <c r="D635"/>
  <c r="E634"/>
  <c r="D633"/>
  <c r="D632"/>
  <c r="D631"/>
  <c r="E630"/>
  <c r="E629"/>
  <c r="E628"/>
  <c r="D628"/>
  <c r="C628"/>
  <c r="E627"/>
  <c r="D626"/>
  <c r="D625"/>
  <c r="E624"/>
  <c r="E623"/>
  <c r="D623"/>
  <c r="C623"/>
  <c r="E622"/>
  <c r="D622"/>
  <c r="C622"/>
  <c r="E621"/>
  <c r="D620"/>
  <c r="D619"/>
  <c r="D618"/>
  <c r="C618"/>
  <c r="E617"/>
  <c r="D616"/>
  <c r="D615"/>
  <c r="D614"/>
  <c r="D613"/>
  <c r="D612"/>
  <c r="E611"/>
  <c r="E610"/>
  <c r="D610"/>
  <c r="C610"/>
  <c r="E609"/>
  <c r="D608"/>
  <c r="D607"/>
  <c r="E606"/>
  <c r="D606"/>
  <c r="C606"/>
  <c r="D605"/>
  <c r="E604"/>
  <c r="D603"/>
  <c r="E602"/>
  <c r="D602"/>
  <c r="C602"/>
  <c r="D601"/>
  <c r="D600"/>
  <c r="D599"/>
  <c r="C599"/>
  <c r="D598"/>
  <c r="D597"/>
  <c r="D596"/>
  <c r="C596"/>
  <c r="E595"/>
  <c r="E594"/>
  <c r="E593"/>
  <c r="D593"/>
  <c r="C593"/>
  <c r="E592"/>
  <c r="E591"/>
  <c r="E590"/>
  <c r="D590"/>
  <c r="C590"/>
  <c r="E589"/>
  <c r="E588"/>
  <c r="E587"/>
  <c r="D587"/>
  <c r="C587"/>
  <c r="D586"/>
  <c r="D585"/>
  <c r="D584"/>
  <c r="D583"/>
  <c r="D582"/>
  <c r="C582"/>
  <c r="E581"/>
  <c r="E580"/>
  <c r="D579"/>
  <c r="E578"/>
  <c r="E577"/>
  <c r="D576"/>
  <c r="D575"/>
  <c r="E574"/>
  <c r="E573"/>
  <c r="D573"/>
  <c r="C573"/>
  <c r="E572"/>
  <c r="D571"/>
  <c r="D570"/>
  <c r="D569"/>
  <c r="D568"/>
  <c r="E567"/>
  <c r="E566"/>
  <c r="E565"/>
  <c r="D565"/>
  <c r="C565"/>
  <c r="E564"/>
  <c r="E563"/>
  <c r="D562"/>
  <c r="E561"/>
  <c r="E560"/>
  <c r="E559"/>
  <c r="E558"/>
  <c r="D558"/>
  <c r="C558"/>
  <c r="E557"/>
  <c r="D556"/>
  <c r="E555"/>
  <c r="D554"/>
  <c r="E553"/>
  <c r="E552"/>
  <c r="E551"/>
  <c r="E550"/>
  <c r="D550"/>
  <c r="C550"/>
  <c r="E549"/>
  <c r="D548"/>
  <c r="D547"/>
  <c r="D546"/>
  <c r="D545"/>
  <c r="D544"/>
  <c r="D543"/>
  <c r="D542"/>
  <c r="E541"/>
  <c r="E540"/>
  <c r="D540"/>
  <c r="C540"/>
  <c r="D539"/>
  <c r="D538"/>
  <c r="D537"/>
  <c r="D536"/>
  <c r="C536"/>
  <c r="D535"/>
  <c r="D534"/>
  <c r="E533"/>
  <c r="D532"/>
  <c r="D531"/>
  <c r="D530"/>
  <c r="E529"/>
  <c r="D528"/>
  <c r="E527"/>
  <c r="D527"/>
  <c r="C527"/>
  <c r="D526"/>
  <c r="D525"/>
  <c r="C525"/>
  <c r="E524"/>
  <c r="E523"/>
  <c r="D522"/>
  <c r="D521"/>
  <c r="D520"/>
  <c r="D519"/>
  <c r="E518"/>
  <c r="E517"/>
  <c r="D517"/>
  <c r="C517"/>
  <c r="E516"/>
  <c r="D515"/>
  <c r="D514"/>
  <c r="D513"/>
  <c r="D512"/>
  <c r="E511"/>
  <c r="D511"/>
  <c r="D510"/>
  <c r="D509"/>
  <c r="D508"/>
  <c r="E507"/>
  <c r="D506"/>
  <c r="E505"/>
  <c r="E504"/>
  <c r="E503"/>
  <c r="E502"/>
  <c r="D501"/>
  <c r="D500"/>
  <c r="E499"/>
  <c r="E498"/>
  <c r="D498"/>
  <c r="C498"/>
  <c r="E497"/>
  <c r="D497"/>
  <c r="C497"/>
  <c r="E496"/>
  <c r="D495"/>
  <c r="D494"/>
  <c r="E493"/>
  <c r="D493"/>
  <c r="C493"/>
  <c r="E492"/>
  <c r="D491"/>
  <c r="D490"/>
  <c r="E489"/>
  <c r="D488"/>
  <c r="D487"/>
  <c r="E486"/>
  <c r="E485"/>
  <c r="D485"/>
  <c r="C485"/>
  <c r="E484"/>
  <c r="E483"/>
  <c r="D482"/>
  <c r="D481"/>
  <c r="D480"/>
  <c r="D479"/>
  <c r="D478"/>
  <c r="D477"/>
  <c r="E476"/>
  <c r="D476"/>
  <c r="C476"/>
  <c r="D475"/>
  <c r="D474"/>
  <c r="D473"/>
  <c r="D472"/>
  <c r="E471"/>
  <c r="E470"/>
  <c r="D469"/>
  <c r="D468"/>
  <c r="D467"/>
  <c r="E466"/>
  <c r="E465"/>
  <c r="D465"/>
  <c r="C465"/>
  <c r="D464"/>
  <c r="D463"/>
  <c r="D462"/>
  <c r="E461"/>
  <c r="D460"/>
  <c r="D459"/>
  <c r="D458"/>
  <c r="E457"/>
  <c r="D457"/>
  <c r="C457"/>
  <c r="E456"/>
  <c r="D455"/>
  <c r="D454"/>
  <c r="E453"/>
  <c r="D452"/>
  <c r="D451"/>
  <c r="E450"/>
  <c r="E449"/>
  <c r="D448"/>
  <c r="D447"/>
  <c r="D446"/>
  <c r="D445"/>
  <c r="D444"/>
  <c r="D443"/>
  <c r="E442"/>
  <c r="E441"/>
  <c r="D441"/>
  <c r="C441"/>
  <c r="E440"/>
  <c r="D440"/>
  <c r="C440"/>
  <c r="E439"/>
  <c r="D438"/>
  <c r="D437"/>
  <c r="E436"/>
  <c r="E435"/>
  <c r="D435"/>
  <c r="C435"/>
  <c r="D434"/>
  <c r="D433"/>
  <c r="D432"/>
  <c r="D431"/>
  <c r="C431"/>
  <c r="D430"/>
  <c r="D429"/>
  <c r="D428"/>
  <c r="D427"/>
  <c r="C427"/>
  <c r="E426"/>
  <c r="E425"/>
  <c r="D424"/>
  <c r="D423"/>
  <c r="E422"/>
  <c r="E421"/>
  <c r="E420"/>
  <c r="D420"/>
  <c r="C420"/>
  <c r="E419"/>
  <c r="D418"/>
  <c r="D417"/>
  <c r="E416"/>
  <c r="E415"/>
  <c r="D415"/>
  <c r="C415"/>
  <c r="E414"/>
  <c r="D413"/>
  <c r="D412"/>
  <c r="D411"/>
  <c r="E410"/>
  <c r="D410"/>
  <c r="C410"/>
  <c r="D409"/>
  <c r="E408"/>
  <c r="E407"/>
  <c r="D406"/>
  <c r="E405"/>
  <c r="D405"/>
  <c r="C405"/>
  <c r="D404"/>
  <c r="D403"/>
  <c r="D402"/>
  <c r="D401"/>
  <c r="D400"/>
  <c r="D399"/>
  <c r="C399"/>
  <c r="D398"/>
  <c r="D397"/>
  <c r="D396"/>
  <c r="D395"/>
  <c r="D394"/>
  <c r="D393"/>
  <c r="D392"/>
  <c r="D391"/>
  <c r="D390"/>
  <c r="C390"/>
  <c r="E389"/>
  <c r="D388"/>
  <c r="D387"/>
  <c r="E386"/>
  <c r="E385"/>
  <c r="D385"/>
  <c r="C385"/>
  <c r="E384"/>
  <c r="D384"/>
  <c r="C384"/>
  <c r="E383"/>
  <c r="E382"/>
  <c r="D381"/>
  <c r="D380"/>
  <c r="E379"/>
  <c r="D378"/>
  <c r="E377"/>
  <c r="E376"/>
  <c r="D376"/>
  <c r="C376"/>
  <c r="D375"/>
  <c r="D374"/>
  <c r="D373"/>
  <c r="E372"/>
  <c r="E371"/>
  <c r="E370"/>
  <c r="D370"/>
  <c r="C370"/>
  <c r="D369"/>
  <c r="D368"/>
  <c r="E367"/>
  <c r="E366"/>
  <c r="D366"/>
  <c r="C366"/>
  <c r="D365"/>
  <c r="D364"/>
  <c r="D363"/>
  <c r="D362"/>
  <c r="C362"/>
  <c r="D361"/>
  <c r="D360"/>
  <c r="D359"/>
  <c r="D358"/>
  <c r="C358"/>
  <c r="D357"/>
  <c r="D356"/>
  <c r="D355"/>
  <c r="D354"/>
  <c r="D353"/>
  <c r="D352"/>
  <c r="C352"/>
  <c r="E351"/>
  <c r="E350"/>
  <c r="D349"/>
  <c r="E348"/>
  <c r="E347"/>
  <c r="E346"/>
  <c r="D346"/>
  <c r="C346"/>
  <c r="E345"/>
  <c r="E344"/>
  <c r="E343"/>
  <c r="E342"/>
  <c r="E341"/>
  <c r="E340"/>
  <c r="E339"/>
  <c r="D339"/>
  <c r="C339"/>
  <c r="E338"/>
  <c r="D337"/>
  <c r="E336"/>
  <c r="E335"/>
  <c r="E334"/>
  <c r="D334"/>
  <c r="C334"/>
  <c r="E333"/>
  <c r="D333"/>
  <c r="C333"/>
  <c r="E332"/>
  <c r="D331"/>
  <c r="E330"/>
  <c r="D330"/>
  <c r="C330"/>
  <c r="D329"/>
  <c r="D328"/>
  <c r="D327"/>
  <c r="D326"/>
  <c r="D325"/>
  <c r="D324"/>
  <c r="C324"/>
  <c r="D323"/>
  <c r="D322"/>
  <c r="D321"/>
  <c r="D320"/>
  <c r="D319"/>
  <c r="D318"/>
  <c r="D317"/>
  <c r="D316"/>
  <c r="C316"/>
  <c r="D315"/>
  <c r="D314"/>
  <c r="D313"/>
  <c r="D312"/>
  <c r="E311"/>
  <c r="D310"/>
  <c r="D309"/>
  <c r="D308"/>
  <c r="D307"/>
  <c r="E306"/>
  <c r="D306"/>
  <c r="C306"/>
  <c r="D305"/>
  <c r="D304"/>
  <c r="D303"/>
  <c r="D302"/>
  <c r="D301"/>
  <c r="D300"/>
  <c r="D299"/>
  <c r="D298"/>
  <c r="E297"/>
  <c r="D297"/>
  <c r="D296"/>
  <c r="C296"/>
  <c r="E295"/>
  <c r="D294"/>
  <c r="D293"/>
  <c r="D292"/>
  <c r="D291"/>
  <c r="D290"/>
  <c r="E289"/>
  <c r="D288"/>
  <c r="D287"/>
  <c r="D286"/>
  <c r="D285"/>
  <c r="E284"/>
  <c r="E283"/>
  <c r="E282"/>
  <c r="D282"/>
  <c r="C282"/>
  <c r="E281"/>
  <c r="D280"/>
  <c r="E279"/>
  <c r="D278"/>
  <c r="D277"/>
  <c r="D276"/>
  <c r="D275"/>
  <c r="E274"/>
  <c r="E273"/>
  <c r="D273"/>
  <c r="C273"/>
  <c r="E272"/>
  <c r="D271"/>
  <c r="D270"/>
  <c r="D269"/>
  <c r="D268"/>
  <c r="D267"/>
  <c r="E266"/>
  <c r="E265"/>
  <c r="D265"/>
  <c r="C265"/>
  <c r="D264"/>
  <c r="D263"/>
  <c r="D262"/>
  <c r="D261"/>
  <c r="D260"/>
  <c r="D259"/>
  <c r="D258"/>
  <c r="C258"/>
  <c r="E257"/>
  <c r="D256"/>
  <c r="D255"/>
  <c r="D254"/>
  <c r="D253"/>
  <c r="E252"/>
  <c r="D251"/>
  <c r="D250"/>
  <c r="E249"/>
  <c r="E248"/>
  <c r="E247"/>
  <c r="D247"/>
  <c r="C247"/>
  <c r="E246"/>
  <c r="E245"/>
  <c r="E244"/>
  <c r="D244"/>
  <c r="C244"/>
  <c r="E243"/>
  <c r="D243"/>
  <c r="C243"/>
  <c r="D242"/>
  <c r="D241"/>
  <c r="D240"/>
  <c r="E239"/>
  <c r="D238"/>
  <c r="D237"/>
  <c r="D236"/>
  <c r="E235"/>
  <c r="D234"/>
  <c r="E233"/>
  <c r="E232"/>
  <c r="D232"/>
  <c r="C232"/>
  <c r="E231"/>
  <c r="D231"/>
  <c r="C231"/>
  <c r="D230"/>
  <c r="D229"/>
  <c r="D228"/>
  <c r="D227"/>
  <c r="C227"/>
  <c r="E226"/>
  <c r="D225"/>
  <c r="E224"/>
  <c r="D224"/>
  <c r="C224"/>
  <c r="E223"/>
  <c r="D222"/>
  <c r="E221"/>
  <c r="D220"/>
  <c r="D219"/>
  <c r="D218"/>
  <c r="E217"/>
  <c r="D216"/>
  <c r="D215"/>
  <c r="D214"/>
  <c r="D213"/>
  <c r="D212"/>
  <c r="D211"/>
  <c r="E210"/>
  <c r="E209"/>
  <c r="D209"/>
  <c r="C209"/>
  <c r="E208"/>
  <c r="D207"/>
  <c r="D206"/>
  <c r="D205"/>
  <c r="E204"/>
  <c r="E203"/>
  <c r="D203"/>
  <c r="C203"/>
  <c r="D202"/>
  <c r="D201"/>
  <c r="D200"/>
  <c r="E199"/>
  <c r="E198"/>
  <c r="E197"/>
  <c r="D197"/>
  <c r="C197"/>
  <c r="D196"/>
  <c r="D195"/>
  <c r="D194"/>
  <c r="E193"/>
  <c r="D192"/>
  <c r="E191"/>
  <c r="D191"/>
  <c r="C191"/>
  <c r="E190"/>
  <c r="D189"/>
  <c r="E188"/>
  <c r="D187"/>
  <c r="D186"/>
  <c r="E185"/>
  <c r="E184"/>
  <c r="D184"/>
  <c r="C184"/>
  <c r="E183"/>
  <c r="D182"/>
  <c r="D181"/>
  <c r="D180"/>
  <c r="D179"/>
  <c r="E178"/>
  <c r="E177"/>
  <c r="D177"/>
  <c r="C177"/>
  <c r="E176"/>
  <c r="D175"/>
  <c r="D174"/>
  <c r="D173"/>
  <c r="E172"/>
  <c r="E171"/>
  <c r="E170"/>
  <c r="D170"/>
  <c r="C170"/>
  <c r="E169"/>
  <c r="D168"/>
  <c r="D167"/>
  <c r="D166"/>
  <c r="E165"/>
  <c r="E164"/>
  <c r="E163"/>
  <c r="D163"/>
  <c r="C163"/>
  <c r="E162"/>
  <c r="D161"/>
  <c r="E160"/>
  <c r="D159"/>
  <c r="D158"/>
  <c r="E157"/>
  <c r="D157"/>
  <c r="E156"/>
  <c r="D156"/>
  <c r="C156"/>
  <c r="E155"/>
  <c r="D154"/>
  <c r="D153"/>
  <c r="D152"/>
  <c r="E151"/>
  <c r="E150"/>
  <c r="D150"/>
  <c r="C150"/>
  <c r="E149"/>
  <c r="E148"/>
  <c r="D147"/>
  <c r="D146"/>
  <c r="E145"/>
  <c r="E144"/>
  <c r="D144"/>
  <c r="C144"/>
  <c r="D143"/>
  <c r="D142"/>
  <c r="D141"/>
  <c r="D140"/>
  <c r="D139"/>
  <c r="D138"/>
  <c r="D137"/>
  <c r="C137"/>
  <c r="E136"/>
  <c r="D135"/>
  <c r="E134"/>
  <c r="D133"/>
  <c r="D132"/>
  <c r="D131"/>
  <c r="E130"/>
  <c r="D130"/>
  <c r="C130"/>
  <c r="D129"/>
  <c r="D128"/>
  <c r="D127"/>
  <c r="D126"/>
  <c r="D125"/>
  <c r="E124"/>
  <c r="D123"/>
  <c r="D122"/>
  <c r="D121"/>
  <c r="D120"/>
  <c r="E119"/>
  <c r="D119"/>
  <c r="C119"/>
  <c r="D118"/>
  <c r="D117"/>
  <c r="D116"/>
  <c r="D115"/>
  <c r="E114"/>
  <c r="D113"/>
  <c r="D112"/>
  <c r="E111"/>
  <c r="E110"/>
  <c r="D110"/>
  <c r="C110"/>
  <c r="E109"/>
  <c r="D108"/>
  <c r="D107"/>
  <c r="D106"/>
  <c r="D105"/>
  <c r="D104"/>
  <c r="E103"/>
  <c r="E102"/>
  <c r="E101"/>
  <c r="D101"/>
  <c r="C101"/>
  <c r="D100"/>
  <c r="D99"/>
  <c r="D98"/>
  <c r="D97"/>
  <c r="D96"/>
  <c r="D95"/>
  <c r="D94"/>
  <c r="D93"/>
  <c r="D92"/>
  <c r="D91"/>
  <c r="D90"/>
  <c r="D89"/>
  <c r="D88"/>
  <c r="C88"/>
  <c r="E87"/>
  <c r="D86"/>
  <c r="D84"/>
  <c r="E83"/>
  <c r="D82"/>
  <c r="E81"/>
  <c r="E80"/>
  <c r="E79"/>
  <c r="D79"/>
  <c r="C79"/>
  <c r="E78"/>
  <c r="D77"/>
  <c r="D76"/>
  <c r="D75"/>
  <c r="D74"/>
  <c r="D73"/>
  <c r="D72"/>
  <c r="E71"/>
  <c r="D71"/>
  <c r="C71"/>
  <c r="E70"/>
  <c r="D69"/>
  <c r="D68"/>
  <c r="E67"/>
  <c r="D66"/>
  <c r="E65"/>
  <c r="D64"/>
  <c r="D63"/>
  <c r="E62"/>
  <c r="E61"/>
  <c r="E60"/>
  <c r="D60"/>
  <c r="C60"/>
  <c r="E59"/>
  <c r="D58"/>
  <c r="E57"/>
  <c r="E56"/>
  <c r="E55"/>
  <c r="E54"/>
  <c r="D53"/>
  <c r="D52"/>
  <c r="E51"/>
  <c r="E50"/>
  <c r="E49"/>
  <c r="D49"/>
  <c r="C49"/>
  <c r="E48"/>
  <c r="D47"/>
  <c r="D46"/>
  <c r="D45"/>
  <c r="D44"/>
  <c r="D43"/>
  <c r="D42"/>
  <c r="D41"/>
  <c r="E40"/>
  <c r="E39"/>
  <c r="E38"/>
  <c r="D38"/>
  <c r="C38"/>
  <c r="E37"/>
  <c r="D36"/>
  <c r="D35"/>
  <c r="E34"/>
  <c r="E33"/>
  <c r="D32"/>
  <c r="D31"/>
  <c r="E30"/>
  <c r="E29"/>
  <c r="E28"/>
  <c r="E27"/>
  <c r="D27"/>
  <c r="C27"/>
  <c r="E26"/>
  <c r="D25"/>
  <c r="D23"/>
  <c r="E22"/>
  <c r="D21"/>
  <c r="D20"/>
  <c r="E19"/>
  <c r="E18"/>
  <c r="D18"/>
  <c r="C18"/>
  <c r="E17"/>
  <c r="D16"/>
  <c r="D15"/>
  <c r="E14"/>
  <c r="D13"/>
  <c r="E12"/>
  <c r="D11"/>
  <c r="E10"/>
  <c r="D9"/>
  <c r="D8"/>
  <c r="E7"/>
  <c r="E6"/>
  <c r="D6"/>
  <c r="C6"/>
  <c r="E5"/>
  <c r="D5"/>
  <c r="C5"/>
  <c r="B12" i="23"/>
  <c r="F33" i="2"/>
  <c r="E33"/>
  <c r="F32"/>
  <c r="E32"/>
  <c r="F31"/>
  <c r="E31"/>
  <c r="F30"/>
  <c r="E30"/>
  <c r="F29"/>
  <c r="E29"/>
  <c r="F28"/>
  <c r="E28"/>
  <c r="F27"/>
  <c r="E27"/>
  <c r="F26"/>
  <c r="E26"/>
  <c r="D26"/>
  <c r="C26"/>
  <c r="F24"/>
  <c r="E24"/>
  <c r="F23"/>
  <c r="E23"/>
  <c r="F22"/>
  <c r="E22"/>
  <c r="F21"/>
  <c r="E21"/>
  <c r="D21"/>
  <c r="C21"/>
  <c r="F20"/>
  <c r="E20"/>
  <c r="F19"/>
  <c r="E19"/>
  <c r="F18"/>
  <c r="E18"/>
  <c r="F17"/>
  <c r="E17"/>
  <c r="F16"/>
  <c r="E16"/>
  <c r="F15"/>
  <c r="E15"/>
  <c r="F14"/>
  <c r="E14"/>
  <c r="F13"/>
  <c r="E13"/>
  <c r="F12"/>
  <c r="E12"/>
  <c r="F11"/>
  <c r="E11"/>
  <c r="F10"/>
  <c r="E10"/>
  <c r="F9"/>
  <c r="E9"/>
  <c r="F8"/>
  <c r="E8"/>
  <c r="F7"/>
  <c r="E7"/>
  <c r="D7"/>
  <c r="C7"/>
  <c r="F6"/>
  <c r="E6"/>
  <c r="D6"/>
  <c r="C6"/>
  <c r="G33" i="1"/>
  <c r="F33"/>
  <c r="E33"/>
  <c r="D33"/>
  <c r="C33"/>
  <c r="B33"/>
  <c r="N32"/>
  <c r="M32"/>
  <c r="L32"/>
  <c r="K32"/>
  <c r="N29"/>
  <c r="M29"/>
  <c r="N28"/>
  <c r="M28"/>
  <c r="G28"/>
  <c r="F28"/>
  <c r="G27"/>
  <c r="F27"/>
  <c r="G26"/>
  <c r="F26"/>
  <c r="E26"/>
  <c r="D26"/>
  <c r="C26"/>
  <c r="B26"/>
  <c r="N25"/>
  <c r="M25"/>
  <c r="N24"/>
  <c r="M24"/>
  <c r="F24"/>
  <c r="N23"/>
  <c r="M23"/>
  <c r="G23"/>
  <c r="F23"/>
  <c r="E23"/>
  <c r="D23"/>
  <c r="C23"/>
  <c r="B23"/>
  <c r="N22"/>
  <c r="M22"/>
  <c r="G22"/>
  <c r="F22"/>
  <c r="N21"/>
  <c r="M21"/>
  <c r="F21"/>
  <c r="N20"/>
  <c r="M20"/>
  <c r="G20"/>
  <c r="F20"/>
  <c r="N19"/>
  <c r="M19"/>
  <c r="F19"/>
  <c r="N18"/>
  <c r="M18"/>
  <c r="G18"/>
  <c r="F18"/>
  <c r="N17"/>
  <c r="M17"/>
  <c r="G17"/>
  <c r="F17"/>
  <c r="N16"/>
  <c r="M16"/>
  <c r="G16"/>
  <c r="F16"/>
  <c r="N15"/>
  <c r="M15"/>
  <c r="F15"/>
  <c r="N14"/>
  <c r="M14"/>
  <c r="G14"/>
  <c r="F14"/>
  <c r="N13"/>
  <c r="M13"/>
  <c r="G13"/>
  <c r="F13"/>
  <c r="N12"/>
  <c r="M12"/>
  <c r="G12"/>
  <c r="F12"/>
  <c r="N11"/>
  <c r="M11"/>
  <c r="G11"/>
  <c r="F11"/>
  <c r="N10"/>
  <c r="M10"/>
  <c r="G10"/>
  <c r="F10"/>
  <c r="N9"/>
  <c r="M9"/>
  <c r="G9"/>
  <c r="F9"/>
  <c r="N8"/>
  <c r="M8"/>
  <c r="G8"/>
  <c r="F8"/>
  <c r="N7"/>
  <c r="M7"/>
  <c r="G7"/>
  <c r="F7"/>
  <c r="E7"/>
  <c r="D7"/>
  <c r="C7"/>
  <c r="B7"/>
  <c r="N6"/>
  <c r="M6"/>
  <c r="G6"/>
  <c r="F6"/>
  <c r="E6"/>
  <c r="D6"/>
  <c r="C6"/>
  <c r="B6"/>
  <c r="N5"/>
  <c r="M5"/>
  <c r="L5"/>
  <c r="K5"/>
  <c r="J5"/>
  <c r="I5"/>
  <c r="G5"/>
  <c r="F5"/>
</calcChain>
</file>

<file path=xl/sharedStrings.xml><?xml version="1.0" encoding="utf-8"?>
<sst xmlns="http://schemas.openxmlformats.org/spreadsheetml/2006/main" count="2203" uniqueCount="1688">
  <si>
    <t>目  录</t>
  </si>
  <si>
    <t>2021年一般公共预算收支平衡表</t>
  </si>
  <si>
    <t>制表单位：洪江市财政局</t>
  </si>
  <si>
    <t>单位：万元</t>
  </si>
  <si>
    <t>收   入   项   目</t>
  </si>
  <si>
    <t>2017年初预算</t>
  </si>
  <si>
    <t>2017年调整预算</t>
  </si>
  <si>
    <t>2020年预计
完成数</t>
  </si>
  <si>
    <t>2021年预算</t>
  </si>
  <si>
    <t>2021年比2020年增减</t>
  </si>
  <si>
    <t>同比增幅</t>
  </si>
  <si>
    <t>支   出   项   目</t>
  </si>
  <si>
    <t>一、地方财政收入</t>
  </si>
  <si>
    <t>一、一般公共预算支出</t>
  </si>
  <si>
    <t>二、上级补助收入</t>
  </si>
  <si>
    <t>1、一般公共服务支出</t>
  </si>
  <si>
    <t>1、财力性补助收入</t>
  </si>
  <si>
    <t>2、国防支出</t>
  </si>
  <si>
    <t>（1）返还性收入</t>
  </si>
  <si>
    <t>3、公共安全支出</t>
  </si>
  <si>
    <t>（2）均衡性转移支付收入</t>
  </si>
  <si>
    <t>4、教育支出</t>
  </si>
  <si>
    <t>（3）固定数额补助收入</t>
  </si>
  <si>
    <t>5、科学技术支出</t>
  </si>
  <si>
    <t>（4）县级基本财力保障机制奖补资金收入</t>
  </si>
  <si>
    <t>6、文化体育与传媒支出</t>
  </si>
  <si>
    <t>（5）结算补助收入</t>
  </si>
  <si>
    <t>7、社会保障和就业支出</t>
  </si>
  <si>
    <t>（6）企业事业单位划转补助收入</t>
  </si>
  <si>
    <t>8、卫生健康支出</t>
  </si>
  <si>
    <t>（7）农村综合改革转移支付收入</t>
  </si>
  <si>
    <t>9、节能环保支出</t>
  </si>
  <si>
    <t>（8）资源枯竭型城市转移支付收入</t>
  </si>
  <si>
    <t>10、城乡社区支出</t>
  </si>
  <si>
    <t>（9）重点生态功能区转移支付收入</t>
  </si>
  <si>
    <t>11、农林水支出</t>
  </si>
  <si>
    <t>（11）其他一般性转移支付收入</t>
  </si>
  <si>
    <t>12、交通运输支出</t>
  </si>
  <si>
    <t>（12）特殊转移支付收入</t>
  </si>
  <si>
    <t>13、资源勘探信息等支出</t>
  </si>
  <si>
    <t>（13）预计新增财力</t>
  </si>
  <si>
    <t>14、商业服务业等支出</t>
  </si>
  <si>
    <t>2、非财力性补助收入</t>
  </si>
  <si>
    <t>15、金融支出</t>
  </si>
  <si>
    <t>其中：专项转移支付收入</t>
  </si>
  <si>
    <t>16、国土海洋气象等支出</t>
  </si>
  <si>
    <t>三、上年结余</t>
  </si>
  <si>
    <t>17、住房保障支出</t>
  </si>
  <si>
    <t>四、调入资金</t>
  </si>
  <si>
    <t>18、粮油物资储备支出</t>
  </si>
  <si>
    <t xml:space="preserve">  其中：政府性基金调入</t>
  </si>
  <si>
    <t>19、灾害防治及应急管理支出</t>
  </si>
  <si>
    <t>其他资金调入（存量资金收回）</t>
  </si>
  <si>
    <t>19、债务付息支出</t>
  </si>
  <si>
    <t>五、债券转贷收入</t>
  </si>
  <si>
    <t>20、其他支出</t>
  </si>
  <si>
    <t xml:space="preserve">  其中：新增一般债券</t>
  </si>
  <si>
    <t>21、预备费</t>
  </si>
  <si>
    <t xml:space="preserve">        再融资一般债券</t>
  </si>
  <si>
    <t>二、上解支出</t>
  </si>
  <si>
    <t>六、预算稳定调节基金</t>
  </si>
  <si>
    <t>三、债务还本支出</t>
  </si>
  <si>
    <t>支出总计</t>
  </si>
  <si>
    <t>收入总计</t>
  </si>
  <si>
    <t>结转结余</t>
  </si>
  <si>
    <t>注：新增债券资金按上级要求，在下达之前不纳入年初预算。</t>
  </si>
  <si>
    <t>2021年地方一般公共预算收入计划表</t>
  </si>
  <si>
    <t>制表：洪江市财政局</t>
  </si>
  <si>
    <t>序号</t>
  </si>
  <si>
    <t>项  目</t>
  </si>
  <si>
    <t>2020年
完成数</t>
  </si>
  <si>
    <t>2021年收入计划</t>
  </si>
  <si>
    <t>非税占比</t>
  </si>
  <si>
    <t>增减金额</t>
  </si>
  <si>
    <t>增长率%</t>
  </si>
  <si>
    <t xml:space="preserve">     地方一般公共预算收入总计</t>
  </si>
  <si>
    <t>地方口径：32.8%</t>
  </si>
  <si>
    <t>一</t>
  </si>
  <si>
    <t xml:space="preserve">       地方税收收入</t>
  </si>
  <si>
    <t xml:space="preserve">     增值税（37.5%）</t>
  </si>
  <si>
    <t xml:space="preserve">     企业所得税（28%）</t>
  </si>
  <si>
    <t xml:space="preserve">     个人所得税（28%）</t>
  </si>
  <si>
    <t xml:space="preserve">     资源税（75%）</t>
  </si>
  <si>
    <t xml:space="preserve">     城镇土地使用税（70%）</t>
  </si>
  <si>
    <t xml:space="preserve">     环境保护税（70%）</t>
  </si>
  <si>
    <t xml:space="preserve">     城市维护建设税</t>
  </si>
  <si>
    <t xml:space="preserve">     房产税</t>
  </si>
  <si>
    <t xml:space="preserve">     印花税</t>
  </si>
  <si>
    <t xml:space="preserve">     土地增值税</t>
  </si>
  <si>
    <t xml:space="preserve">     车船税</t>
  </si>
  <si>
    <t xml:space="preserve">     耕地占用税</t>
  </si>
  <si>
    <t xml:space="preserve">     契税</t>
  </si>
  <si>
    <t>二</t>
  </si>
  <si>
    <t xml:space="preserve">   非税收入</t>
  </si>
  <si>
    <t>分部门明细见非税收入计划表（附表2-1）</t>
  </si>
  <si>
    <t xml:space="preserve">     税务征收</t>
  </si>
  <si>
    <t xml:space="preserve">       其中：教育费附加</t>
  </si>
  <si>
    <t xml:space="preserve">             地方教育费附加</t>
  </si>
  <si>
    <t xml:space="preserve">             人防易地建设费</t>
  </si>
  <si>
    <t>2021年划转</t>
  </si>
  <si>
    <t xml:space="preserve">     财政征收</t>
  </si>
  <si>
    <t xml:space="preserve">       其中：专项收入</t>
  </si>
  <si>
    <t xml:space="preserve">             行政事业性收费收入</t>
  </si>
  <si>
    <t xml:space="preserve">             罚没收入</t>
  </si>
  <si>
    <t xml:space="preserve">             国有资源有偿使用收入</t>
  </si>
  <si>
    <t xml:space="preserve">             捐赠收入</t>
  </si>
  <si>
    <t xml:space="preserve">             政府住房基金收入</t>
  </si>
  <si>
    <t xml:space="preserve">             其他收入</t>
  </si>
  <si>
    <t xml:space="preserve"> </t>
  </si>
  <si>
    <t>2021年一般公共预算支出总表</t>
  </si>
  <si>
    <t>项    目</t>
  </si>
  <si>
    <t>2021年预算数</t>
  </si>
  <si>
    <t>一、本级一般公共预算支出</t>
  </si>
  <si>
    <t>二、上解上级支出</t>
  </si>
  <si>
    <t xml:space="preserve">    体制上解</t>
  </si>
  <si>
    <t xml:space="preserve">    专项上解</t>
  </si>
  <si>
    <t>三、调出资金</t>
  </si>
  <si>
    <t>四、债务还本支出</t>
  </si>
  <si>
    <t>五、结转下年</t>
  </si>
  <si>
    <t>洪江市2021年一般公共预算本级支出表</t>
  </si>
  <si>
    <t>科目编码</t>
  </si>
  <si>
    <t>项目</t>
  </si>
  <si>
    <t>上年决算（执行)数</t>
  </si>
  <si>
    <t>预算数</t>
  </si>
  <si>
    <t>预算数为决算（执行）数%</t>
  </si>
  <si>
    <t>备注</t>
  </si>
  <si>
    <t>一、一般公共服务</t>
  </si>
  <si>
    <t xml:space="preserve">    人大事务</t>
  </si>
  <si>
    <t xml:space="preserve">      行政运行</t>
  </si>
  <si>
    <t xml:space="preserve">      一般行政管理事务</t>
  </si>
  <si>
    <t xml:space="preserve">      机关服务</t>
  </si>
  <si>
    <t xml:space="preserve">      人大会议</t>
  </si>
  <si>
    <t xml:space="preserve">      人大立法</t>
  </si>
  <si>
    <t xml:space="preserve">      人大监督</t>
  </si>
  <si>
    <t xml:space="preserve">      人大代表履职能力提升</t>
  </si>
  <si>
    <t xml:space="preserve">      代表工作</t>
  </si>
  <si>
    <t xml:space="preserve">      人大信访工作</t>
  </si>
  <si>
    <t xml:space="preserve">      事业运行</t>
  </si>
  <si>
    <t xml:space="preserve">      其他人大事务支出</t>
  </si>
  <si>
    <t xml:space="preserve">    政协事务</t>
  </si>
  <si>
    <t xml:space="preserve">      政协会议</t>
  </si>
  <si>
    <t xml:space="preserve">      委员视察</t>
  </si>
  <si>
    <t xml:space="preserve">      参政议政</t>
  </si>
  <si>
    <t xml:space="preserve">      其他政协事务支出</t>
  </si>
  <si>
    <t xml:space="preserve">    政府办公厅(室)及相关机构事务</t>
  </si>
  <si>
    <t xml:space="preserve">      专项服务</t>
  </si>
  <si>
    <t xml:space="preserve">      专项业务及机关事务管理</t>
  </si>
  <si>
    <t xml:space="preserve">      政务公开审批</t>
  </si>
  <si>
    <t xml:space="preserve">      信访事务</t>
  </si>
  <si>
    <t xml:space="preserve">      参事事务</t>
  </si>
  <si>
    <t xml:space="preserve">      其他政府办公厅（室）及相关机构事务支出</t>
  </si>
  <si>
    <t xml:space="preserve">    发展与改革事务</t>
  </si>
  <si>
    <t xml:space="preserve">      战略规划与实施</t>
  </si>
  <si>
    <t xml:space="preserve">      日常经济运行调节</t>
  </si>
  <si>
    <t xml:space="preserve">      社会事业发展规划</t>
  </si>
  <si>
    <t xml:space="preserve">      经济体制改革研究</t>
  </si>
  <si>
    <t xml:space="preserve">      物价管理</t>
  </si>
  <si>
    <t xml:space="preserve">      其他发展与改革事务支出</t>
  </si>
  <si>
    <t xml:space="preserve">    统计信息事务</t>
  </si>
  <si>
    <t xml:space="preserve">      信息事务</t>
  </si>
  <si>
    <t xml:space="preserve">      专项统计业务</t>
  </si>
  <si>
    <t xml:space="preserve">      统计管理</t>
  </si>
  <si>
    <t xml:space="preserve">      专项普查活动</t>
  </si>
  <si>
    <t xml:space="preserve">      统计抽样调查</t>
  </si>
  <si>
    <t xml:space="preserve">      其他统计信息事务支出</t>
  </si>
  <si>
    <t xml:space="preserve">    财政事务</t>
  </si>
  <si>
    <t xml:space="preserve">      预算改革业务</t>
  </si>
  <si>
    <t xml:space="preserve">      财政国库业务</t>
  </si>
  <si>
    <t xml:space="preserve">      财政监察</t>
  </si>
  <si>
    <t xml:space="preserve">      信息化建设</t>
  </si>
  <si>
    <t xml:space="preserve">      财政委托业务支出</t>
  </si>
  <si>
    <t xml:space="preserve">      其他财政事务支出</t>
  </si>
  <si>
    <t xml:space="preserve">    税收事务</t>
  </si>
  <si>
    <t xml:space="preserve">      税收业务</t>
  </si>
  <si>
    <t xml:space="preserve">      其他税收事务支出</t>
  </si>
  <si>
    <t xml:space="preserve">    审计事务</t>
  </si>
  <si>
    <t xml:space="preserve">      审计业务</t>
  </si>
  <si>
    <t xml:space="preserve">      审计管理</t>
  </si>
  <si>
    <t xml:space="preserve">      其他审计事务支出</t>
  </si>
  <si>
    <t xml:space="preserve">    海关事务</t>
  </si>
  <si>
    <t xml:space="preserve">      缉私办案</t>
  </si>
  <si>
    <t xml:space="preserve">      口岸管理</t>
  </si>
  <si>
    <t xml:space="preserve">      海关关务</t>
  </si>
  <si>
    <t xml:space="preserve">      关税征管</t>
  </si>
  <si>
    <t xml:space="preserve">      海关监管</t>
  </si>
  <si>
    <t xml:space="preserve">      检验检疫</t>
  </si>
  <si>
    <t xml:space="preserve">      其他海关事务支出</t>
  </si>
  <si>
    <t xml:space="preserve">    纪检监察事务</t>
  </si>
  <si>
    <t xml:space="preserve">      大案要案查处</t>
  </si>
  <si>
    <t xml:space="preserve">      派驻派出机构</t>
  </si>
  <si>
    <t xml:space="preserve">      巡视工作</t>
  </si>
  <si>
    <t xml:space="preserve">      其他纪检监察事务支出</t>
  </si>
  <si>
    <t xml:space="preserve">    商贸事务</t>
  </si>
  <si>
    <t xml:space="preserve">      对外贸易管理</t>
  </si>
  <si>
    <t xml:space="preserve">      国际经济合作</t>
  </si>
  <si>
    <t xml:space="preserve">      招商引资</t>
  </si>
  <si>
    <t xml:space="preserve">      其他商贸事务支出</t>
  </si>
  <si>
    <t xml:space="preserve">    知识产权事务</t>
  </si>
  <si>
    <t xml:space="preserve">      专利审批</t>
  </si>
  <si>
    <t xml:space="preserve">      知识产权战略和规划</t>
  </si>
  <si>
    <t xml:space="preserve">      国际合作与交流</t>
  </si>
  <si>
    <t xml:space="preserve">      知识产权宏观管理</t>
  </si>
  <si>
    <t xml:space="preserve">      商标管理</t>
  </si>
  <si>
    <t xml:space="preserve">      原产地地理标志管理</t>
  </si>
  <si>
    <t xml:space="preserve">      其他知识产权事务支出</t>
  </si>
  <si>
    <t xml:space="preserve">    民族事务</t>
  </si>
  <si>
    <t xml:space="preserve">      民族工作专项</t>
  </si>
  <si>
    <t xml:space="preserve">      其他民族事务支出</t>
  </si>
  <si>
    <t xml:space="preserve">    港澳台事务</t>
  </si>
  <si>
    <t xml:space="preserve">      港澳事务</t>
  </si>
  <si>
    <t xml:space="preserve">      台湾事务</t>
  </si>
  <si>
    <t xml:space="preserve">      其他港澳台事务支出</t>
  </si>
  <si>
    <t xml:space="preserve">    档案事务</t>
  </si>
  <si>
    <t xml:space="preserve">      档案馆</t>
  </si>
  <si>
    <t xml:space="preserve">      其他档案事务支出</t>
  </si>
  <si>
    <t xml:space="preserve">    民主党派及工商联事务</t>
  </si>
  <si>
    <t xml:space="preserve">      其他民主党派及工商联事务支出</t>
  </si>
  <si>
    <t xml:space="preserve">    群众团体事务</t>
  </si>
  <si>
    <t xml:space="preserve">      工会事务</t>
  </si>
  <si>
    <t xml:space="preserve">      其他群众团体事务支出</t>
  </si>
  <si>
    <t xml:space="preserve">    党委办公厅（室）及相关机构事务</t>
  </si>
  <si>
    <t xml:space="preserve">      专项业务</t>
  </si>
  <si>
    <t xml:space="preserve">      其他党委办公厅（室）及相关机构事务支出</t>
  </si>
  <si>
    <t xml:space="preserve">    组织事务</t>
  </si>
  <si>
    <t xml:space="preserve">      公务员事务</t>
  </si>
  <si>
    <t xml:space="preserve">      其他组织事务支出</t>
  </si>
  <si>
    <t xml:space="preserve">    宣传事务</t>
  </si>
  <si>
    <t xml:space="preserve">      宣传管理</t>
  </si>
  <si>
    <t xml:space="preserve">      其他宣传事务支出</t>
  </si>
  <si>
    <t xml:space="preserve">    统战事务</t>
  </si>
  <si>
    <t xml:space="preserve">      宗教事务</t>
  </si>
  <si>
    <t xml:space="preserve">      华侨事务</t>
  </si>
  <si>
    <t xml:space="preserve">      其他统战事务支出</t>
  </si>
  <si>
    <t xml:space="preserve">    对外联络事务</t>
  </si>
  <si>
    <t xml:space="preserve">      其他对外联络事务支出</t>
  </si>
  <si>
    <t xml:space="preserve">    其他共产党事务支出</t>
  </si>
  <si>
    <t xml:space="preserve">      其他共产党事务支出</t>
  </si>
  <si>
    <t xml:space="preserve">    网信事务</t>
  </si>
  <si>
    <t xml:space="preserve">      信息安全事务</t>
  </si>
  <si>
    <t xml:space="preserve">      其他网信事务支出</t>
  </si>
  <si>
    <t xml:space="preserve">    市场监督管理事务</t>
  </si>
  <si>
    <t xml:space="preserve">      市场主体管理</t>
  </si>
  <si>
    <t xml:space="preserve">      市场秩序执法</t>
  </si>
  <si>
    <t xml:space="preserve">      质量基础</t>
  </si>
  <si>
    <t xml:space="preserve">      药品事务</t>
  </si>
  <si>
    <t xml:space="preserve">      医疗器械事务</t>
  </si>
  <si>
    <t xml:space="preserve">      化妆品事务</t>
  </si>
  <si>
    <t xml:space="preserve">      质量安全监管</t>
  </si>
  <si>
    <t xml:space="preserve">      食品安全监管</t>
  </si>
  <si>
    <t xml:space="preserve">      其他市场监督管理事务</t>
  </si>
  <si>
    <t xml:space="preserve">    其他一般公共服务支出</t>
  </si>
  <si>
    <t xml:space="preserve">      国家赔偿费用支出</t>
  </si>
  <si>
    <t xml:space="preserve">      其他一般公共服务支出</t>
  </si>
  <si>
    <t>二、外交支出</t>
  </si>
  <si>
    <t xml:space="preserve">    对外合作与交流</t>
  </si>
  <si>
    <t xml:space="preserve">    对外宣传</t>
  </si>
  <si>
    <t xml:space="preserve">    其他外交支出</t>
  </si>
  <si>
    <t>三、国防支出</t>
  </si>
  <si>
    <t xml:space="preserve">    国防动员</t>
  </si>
  <si>
    <t xml:space="preserve">      兵役征集</t>
  </si>
  <si>
    <t xml:space="preserve">      经济动员</t>
  </si>
  <si>
    <t xml:space="preserve">      人民防空</t>
  </si>
  <si>
    <t xml:space="preserve">      交通战备</t>
  </si>
  <si>
    <t xml:space="preserve">      国防教育</t>
  </si>
  <si>
    <t xml:space="preserve">      预备役部队</t>
  </si>
  <si>
    <t xml:space="preserve">      民兵</t>
  </si>
  <si>
    <t xml:space="preserve">      边海防</t>
  </si>
  <si>
    <t xml:space="preserve">      其他国防动员支出</t>
  </si>
  <si>
    <t xml:space="preserve">    其他国防支出</t>
  </si>
  <si>
    <t>四、公共安全支出</t>
  </si>
  <si>
    <t xml:space="preserve">    武装警察部队</t>
  </si>
  <si>
    <t xml:space="preserve">      武装警察部队</t>
  </si>
  <si>
    <t xml:space="preserve">      其他武装警察部队支出</t>
  </si>
  <si>
    <t xml:space="preserve">    公安</t>
  </si>
  <si>
    <t xml:space="preserve">      执法办案</t>
  </si>
  <si>
    <t xml:space="preserve">      特别业务</t>
  </si>
  <si>
    <t>2040222</t>
  </si>
  <si>
    <t xml:space="preserve">      特勤业务</t>
  </si>
  <si>
    <t>2040223</t>
  </si>
  <si>
    <t xml:space="preserve">      移民事务</t>
  </si>
  <si>
    <t xml:space="preserve">      其他公安支出</t>
  </si>
  <si>
    <t xml:space="preserve">    国家安全</t>
  </si>
  <si>
    <t xml:space="preserve">      安全业务</t>
  </si>
  <si>
    <t xml:space="preserve">      其他国家安全支出</t>
  </si>
  <si>
    <t xml:space="preserve">    检察</t>
  </si>
  <si>
    <t xml:space="preserve">      “两房”建设</t>
  </si>
  <si>
    <t xml:space="preserve">      检查监督</t>
  </si>
  <si>
    <t xml:space="preserve">      其他检察支出</t>
  </si>
  <si>
    <t xml:space="preserve">    法院</t>
  </si>
  <si>
    <t xml:space="preserve">      案件审判</t>
  </si>
  <si>
    <t xml:space="preserve">      案件执行</t>
  </si>
  <si>
    <t xml:space="preserve">      “两庭”建设</t>
  </si>
  <si>
    <t xml:space="preserve">      其他法院支出</t>
  </si>
  <si>
    <t xml:space="preserve">    司法</t>
  </si>
  <si>
    <t xml:space="preserve">      基层司法业务</t>
  </si>
  <si>
    <t xml:space="preserve">      普法宣传</t>
  </si>
  <si>
    <t xml:space="preserve">      律师管理</t>
  </si>
  <si>
    <t xml:space="preserve">      公共法律服务</t>
  </si>
  <si>
    <t xml:space="preserve">      国家统一法律职业资格考试</t>
  </si>
  <si>
    <t xml:space="preserve">      社区矫正</t>
  </si>
  <si>
    <t xml:space="preserve">      法制建设</t>
  </si>
  <si>
    <t xml:space="preserve">      其他司法支出</t>
  </si>
  <si>
    <t xml:space="preserve">    监狱</t>
  </si>
  <si>
    <t xml:space="preserve">      犯人生活</t>
  </si>
  <si>
    <t xml:space="preserve">      犯人改造</t>
  </si>
  <si>
    <t xml:space="preserve">      狱政设施建设</t>
  </si>
  <si>
    <t xml:space="preserve">      其他监狱支出</t>
  </si>
  <si>
    <t xml:space="preserve">    强制隔离戒毒</t>
  </si>
  <si>
    <t xml:space="preserve">      强制隔离戒毒人员生活</t>
  </si>
  <si>
    <t xml:space="preserve">      强制隔离戒毒人员教育</t>
  </si>
  <si>
    <t xml:space="preserve">      所政设施建设</t>
  </si>
  <si>
    <t xml:space="preserve">      其他强制隔离戒毒支出</t>
  </si>
  <si>
    <t xml:space="preserve">    国家保密</t>
  </si>
  <si>
    <t xml:space="preserve">      保密技术</t>
  </si>
  <si>
    <t xml:space="preserve">      保密管理</t>
  </si>
  <si>
    <t xml:space="preserve">      其他国家保密支出</t>
  </si>
  <si>
    <t xml:space="preserve">    缉私警察</t>
  </si>
  <si>
    <t xml:space="preserve">      缉私业务</t>
  </si>
  <si>
    <t xml:space="preserve">      其他缉私警察支出</t>
  </si>
  <si>
    <t xml:space="preserve">    其他公共安全支出</t>
  </si>
  <si>
    <t xml:space="preserve">      国家司法救助支出</t>
  </si>
  <si>
    <t xml:space="preserve">      其他公共安全支出</t>
  </si>
  <si>
    <t>五、教育支出</t>
  </si>
  <si>
    <t xml:space="preserve">    教育管理事务</t>
  </si>
  <si>
    <t xml:space="preserve">      其他教育管理事务支出</t>
  </si>
  <si>
    <t xml:space="preserve">    普通教育</t>
  </si>
  <si>
    <t xml:space="preserve">      学前教育</t>
  </si>
  <si>
    <t xml:space="preserve">      小学教育</t>
  </si>
  <si>
    <t xml:space="preserve">      初中教育</t>
  </si>
  <si>
    <t xml:space="preserve">      高中教育</t>
  </si>
  <si>
    <t xml:space="preserve">      高等教育</t>
  </si>
  <si>
    <t xml:space="preserve">      其他普通教育支出</t>
  </si>
  <si>
    <t xml:space="preserve">    职业教育</t>
  </si>
  <si>
    <t xml:space="preserve">      初等职业教育</t>
  </si>
  <si>
    <t xml:space="preserve">      中等职业教育</t>
  </si>
  <si>
    <t xml:space="preserve">      技校教育</t>
  </si>
  <si>
    <t xml:space="preserve">      高等职业教育</t>
  </si>
  <si>
    <t xml:space="preserve">      其他职业教育支出</t>
  </si>
  <si>
    <t xml:space="preserve">    成人教育</t>
  </si>
  <si>
    <t xml:space="preserve">      成人初等教育</t>
  </si>
  <si>
    <t xml:space="preserve">      成人中等教育</t>
  </si>
  <si>
    <t xml:space="preserve">      成人高等教育</t>
  </si>
  <si>
    <t xml:space="preserve">      成人广播电视教育</t>
  </si>
  <si>
    <t xml:space="preserve">      其他成人教育支出</t>
  </si>
  <si>
    <t xml:space="preserve">    广播电视教育</t>
  </si>
  <si>
    <t xml:space="preserve">      广播电视学校</t>
  </si>
  <si>
    <t xml:space="preserve">      教育电视台</t>
  </si>
  <si>
    <t xml:space="preserve">      其他广播电视教育支出</t>
  </si>
  <si>
    <t xml:space="preserve">    留学教育</t>
  </si>
  <si>
    <t xml:space="preserve">      出国留学教育</t>
  </si>
  <si>
    <t xml:space="preserve">      来华留学教育</t>
  </si>
  <si>
    <t xml:space="preserve">      其他留学教育支出</t>
  </si>
  <si>
    <t xml:space="preserve">    特殊教育</t>
  </si>
  <si>
    <t xml:space="preserve">      特殊学校教育</t>
  </si>
  <si>
    <t xml:space="preserve">      工读学校教育</t>
  </si>
  <si>
    <t xml:space="preserve">      其他特殊教育支出</t>
  </si>
  <si>
    <t xml:space="preserve">    进修及培训</t>
  </si>
  <si>
    <t xml:space="preserve">      教师进修</t>
  </si>
  <si>
    <t xml:space="preserve">      干部教育</t>
  </si>
  <si>
    <t xml:space="preserve">      培训支出</t>
  </si>
  <si>
    <t xml:space="preserve">      退役士兵能力提升</t>
  </si>
  <si>
    <t xml:space="preserve">      其他进修及培训</t>
  </si>
  <si>
    <t xml:space="preserve">    教育费附加安排的支出</t>
  </si>
  <si>
    <t xml:space="preserve">      农村中小学校舍建设</t>
  </si>
  <si>
    <t xml:space="preserve">      农村中小学教学设施</t>
  </si>
  <si>
    <t xml:space="preserve">      城市中小学校舍建设</t>
  </si>
  <si>
    <t xml:space="preserve">      城市中小学教学设施</t>
  </si>
  <si>
    <t xml:space="preserve">      中等职业学校教学设施</t>
  </si>
  <si>
    <t xml:space="preserve">      其他教育费附加安排的支出</t>
  </si>
  <si>
    <t xml:space="preserve">    其他教育支出</t>
  </si>
  <si>
    <t>六、科学技术支出</t>
  </si>
  <si>
    <t xml:space="preserve">    科学技术管理事务</t>
  </si>
  <si>
    <t xml:space="preserve">      其他科学技术管理事务支出</t>
  </si>
  <si>
    <t xml:space="preserve">    基础研究</t>
  </si>
  <si>
    <t xml:space="preserve">      机构运行</t>
  </si>
  <si>
    <t xml:space="preserve">      自然科学基金</t>
  </si>
  <si>
    <t xml:space="preserve">      实验室及相关设施</t>
  </si>
  <si>
    <t xml:space="preserve">      重大科学工程</t>
  </si>
  <si>
    <t xml:space="preserve">      专项基础科研</t>
  </si>
  <si>
    <t xml:space="preserve">      专项技术基础</t>
  </si>
  <si>
    <t xml:space="preserve">      科技人才队伍建设</t>
  </si>
  <si>
    <t xml:space="preserve">      其他基础研究支出</t>
  </si>
  <si>
    <t xml:space="preserve">    应用研究</t>
  </si>
  <si>
    <t xml:space="preserve">      社会公益研究</t>
  </si>
  <si>
    <t xml:space="preserve">      高技术研究</t>
  </si>
  <si>
    <t xml:space="preserve">      专项科研试制</t>
  </si>
  <si>
    <t xml:space="preserve">      其他应用研究支出</t>
  </si>
  <si>
    <t xml:space="preserve">    技术研究与开发</t>
  </si>
  <si>
    <t xml:space="preserve">      科技成果转化与扩散</t>
  </si>
  <si>
    <t xml:space="preserve">      共性技术研究与开发</t>
  </si>
  <si>
    <t xml:space="preserve">      其他技术研究与开发支出</t>
  </si>
  <si>
    <t xml:space="preserve">    科技条件与服务</t>
  </si>
  <si>
    <t xml:space="preserve">      技术创新服务体系</t>
  </si>
  <si>
    <t xml:space="preserve">      科技条件专项</t>
  </si>
  <si>
    <t xml:space="preserve">      其他科技条件与服务支出</t>
  </si>
  <si>
    <t xml:space="preserve">    社会科学</t>
  </si>
  <si>
    <t xml:space="preserve">      社会科学研究机构</t>
  </si>
  <si>
    <t xml:space="preserve">      社会科学研究</t>
  </si>
  <si>
    <t xml:space="preserve">      社科基金支出</t>
  </si>
  <si>
    <t xml:space="preserve">      其他社会科学支出</t>
  </si>
  <si>
    <t xml:space="preserve">    科学技术普及</t>
  </si>
  <si>
    <t xml:space="preserve">      科普活动</t>
  </si>
  <si>
    <t xml:space="preserve">      青少年科技活动</t>
  </si>
  <si>
    <t xml:space="preserve">      学术交流活动</t>
  </si>
  <si>
    <t xml:space="preserve">      科技馆站</t>
  </si>
  <si>
    <t xml:space="preserve">      其他科学技术普及支出</t>
  </si>
  <si>
    <t xml:space="preserve">    科技交流与合作</t>
  </si>
  <si>
    <t xml:space="preserve">      国际交流与合作</t>
  </si>
  <si>
    <t xml:space="preserve">      重大科技合作项目</t>
  </si>
  <si>
    <t xml:space="preserve">      其他科技交流与合作支出</t>
  </si>
  <si>
    <t xml:space="preserve">    科技重大项目</t>
  </si>
  <si>
    <t xml:space="preserve">      科技重大专项</t>
  </si>
  <si>
    <t xml:space="preserve">      重点研发计划</t>
  </si>
  <si>
    <t xml:space="preserve">      其他科技重大项目</t>
  </si>
  <si>
    <t xml:space="preserve">    其他科学技术支出</t>
  </si>
  <si>
    <t xml:space="preserve">      科技奖励</t>
  </si>
  <si>
    <t xml:space="preserve">      核应急</t>
  </si>
  <si>
    <t xml:space="preserve">      转制科研机构</t>
  </si>
  <si>
    <t xml:space="preserve">      其他科学技术支出</t>
  </si>
  <si>
    <t>七、文化旅游体育与传媒支出</t>
  </si>
  <si>
    <t xml:space="preserve">    文化和旅游</t>
  </si>
  <si>
    <t xml:space="preserve">      图书馆</t>
  </si>
  <si>
    <t xml:space="preserve">      文化展示及纪念机构</t>
  </si>
  <si>
    <t xml:space="preserve">      艺术表演场所</t>
  </si>
  <si>
    <t xml:space="preserve">      艺术表演团体</t>
  </si>
  <si>
    <t xml:space="preserve">      文化活动</t>
  </si>
  <si>
    <t xml:space="preserve">      群众文化</t>
  </si>
  <si>
    <t xml:space="preserve">      文化和旅游交流与合作</t>
  </si>
  <si>
    <t xml:space="preserve">      文化创作与保护</t>
  </si>
  <si>
    <t xml:space="preserve">      文化和旅游市场管理</t>
  </si>
  <si>
    <t xml:space="preserve">      旅游宣传</t>
  </si>
  <si>
    <t xml:space="preserve">      文化和旅游管理事务</t>
  </si>
  <si>
    <t xml:space="preserve">      其他文化和旅游支出</t>
  </si>
  <si>
    <t xml:space="preserve">    文物</t>
  </si>
  <si>
    <t xml:space="preserve">      文物保护</t>
  </si>
  <si>
    <t xml:space="preserve">      博物馆</t>
  </si>
  <si>
    <t xml:space="preserve">      历史名城与古迹</t>
  </si>
  <si>
    <t xml:space="preserve">      其他文物支出</t>
  </si>
  <si>
    <t xml:space="preserve">    体育</t>
  </si>
  <si>
    <t xml:space="preserve">      运动项目管理</t>
  </si>
  <si>
    <t xml:space="preserve">      体育竞赛</t>
  </si>
  <si>
    <t xml:space="preserve">      体育训练</t>
  </si>
  <si>
    <t xml:space="preserve">      体育场馆</t>
  </si>
  <si>
    <t xml:space="preserve">      群众体育</t>
  </si>
  <si>
    <t xml:space="preserve">      体育交流与合作</t>
  </si>
  <si>
    <t xml:space="preserve">      其他体育支出</t>
  </si>
  <si>
    <t xml:space="preserve">    新闻出版电影</t>
  </si>
  <si>
    <t xml:space="preserve">      新闻通讯</t>
  </si>
  <si>
    <t xml:space="preserve">      出版发行</t>
  </si>
  <si>
    <t xml:space="preserve">      版权管理</t>
  </si>
  <si>
    <t xml:space="preserve">      电影</t>
  </si>
  <si>
    <t xml:space="preserve">      其他新闻出版电影支出</t>
  </si>
  <si>
    <t xml:space="preserve">    广播电视</t>
  </si>
  <si>
    <t xml:space="preserve">      监测监管</t>
  </si>
  <si>
    <t xml:space="preserve">      传输发射</t>
  </si>
  <si>
    <t xml:space="preserve">      广播电视事务</t>
  </si>
  <si>
    <t xml:space="preserve">      其他广播电视支出</t>
  </si>
  <si>
    <t xml:space="preserve">    其他文化旅游体育与传媒支出</t>
  </si>
  <si>
    <t xml:space="preserve">      宣传文化发展专项支出</t>
  </si>
  <si>
    <t xml:space="preserve">      文化产业发展专项支出</t>
  </si>
  <si>
    <t xml:space="preserve">      其他文化旅游体育与传媒支出</t>
  </si>
  <si>
    <t>八、社会保障和就业支出</t>
  </si>
  <si>
    <t xml:space="preserve">    人力资源和社会保障管理事务</t>
  </si>
  <si>
    <t xml:space="preserve">      综合业务管理</t>
  </si>
  <si>
    <t xml:space="preserve">      劳动保障监察</t>
  </si>
  <si>
    <t xml:space="preserve">      就业管理事务</t>
  </si>
  <si>
    <t xml:space="preserve">      社会保险业务管理事务</t>
  </si>
  <si>
    <t xml:space="preserve">      社会保险经办机构</t>
  </si>
  <si>
    <t xml:space="preserve">      劳动关系和维权</t>
  </si>
  <si>
    <t xml:space="preserve">      公共就业服务和职业技能鉴定机构</t>
  </si>
  <si>
    <t xml:space="preserve">      劳动人事争议调解仲裁</t>
  </si>
  <si>
    <t xml:space="preserve">      政府特殊津贴</t>
  </si>
  <si>
    <t xml:space="preserve">      资助留学回国人员</t>
  </si>
  <si>
    <t xml:space="preserve">      博士后日常经费</t>
  </si>
  <si>
    <t xml:space="preserve">      引进人才费用</t>
  </si>
  <si>
    <t xml:space="preserve">      其他人力资源和社会保障管理事务支出</t>
  </si>
  <si>
    <t xml:space="preserve">    民政管理事务</t>
  </si>
  <si>
    <t xml:space="preserve">      社会组织管理</t>
  </si>
  <si>
    <t xml:space="preserve">      行政区划和地名管理</t>
  </si>
  <si>
    <t xml:space="preserve">      基层政权建设和社区治理</t>
  </si>
  <si>
    <t xml:space="preserve">      其他民政管理事务支出</t>
  </si>
  <si>
    <t xml:space="preserve">    补充全国社会保障基金</t>
  </si>
  <si>
    <t xml:space="preserve">      用一般公共预算补充基金</t>
  </si>
  <si>
    <t xml:space="preserve">    行政事业单位养老支出</t>
  </si>
  <si>
    <t xml:space="preserve">      行政单位离退休</t>
  </si>
  <si>
    <t xml:space="preserve">      事业单位离退休</t>
  </si>
  <si>
    <t xml:space="preserve">      离退休人员管理机构</t>
  </si>
  <si>
    <t xml:space="preserve">      机关事业单位基本养老保险缴费支出</t>
  </si>
  <si>
    <t xml:space="preserve">      机关事业单位职业年金缴费支出</t>
  </si>
  <si>
    <t xml:space="preserve">      对机关事业单位基本养老保险基金的补助</t>
  </si>
  <si>
    <t xml:space="preserve">      对机关事业单位职业年金的补助</t>
  </si>
  <si>
    <t xml:space="preserve">      其他行政事业单位养老支出</t>
  </si>
  <si>
    <t xml:space="preserve">    企业改革补助</t>
  </si>
  <si>
    <t xml:space="preserve">      企业关闭破产补助</t>
  </si>
  <si>
    <t xml:space="preserve">      厂办大集体改革补助</t>
  </si>
  <si>
    <t xml:space="preserve">      其他企业改革发展补助</t>
  </si>
  <si>
    <t xml:space="preserve">    就业补助</t>
  </si>
  <si>
    <t xml:space="preserve">      就业创业服务补贴</t>
  </si>
  <si>
    <t xml:space="preserve">      职业培训补贴</t>
  </si>
  <si>
    <t xml:space="preserve">      社会保险补贴</t>
  </si>
  <si>
    <t xml:space="preserve">      公益性岗位补贴</t>
  </si>
  <si>
    <t xml:space="preserve">      职业技能鉴定补贴</t>
  </si>
  <si>
    <t xml:space="preserve">      就业见习补贴</t>
  </si>
  <si>
    <t xml:space="preserve">      高技能人才培养补助</t>
  </si>
  <si>
    <t xml:space="preserve">      促进创业补贴</t>
  </si>
  <si>
    <t xml:space="preserve">      其他就业补助支出</t>
  </si>
  <si>
    <t xml:space="preserve">    抚恤</t>
  </si>
  <si>
    <t xml:space="preserve">      死亡抚恤</t>
  </si>
  <si>
    <t xml:space="preserve">      伤残抚恤</t>
  </si>
  <si>
    <t xml:space="preserve">      在乡复员、退伍军人生活补助</t>
  </si>
  <si>
    <t xml:space="preserve">      优抚事业单位支出</t>
  </si>
  <si>
    <t xml:space="preserve">      义务兵优待</t>
  </si>
  <si>
    <t xml:space="preserve">      农村籍退役士兵老年生活补助</t>
  </si>
  <si>
    <t xml:space="preserve">      其他优抚支出</t>
  </si>
  <si>
    <t xml:space="preserve">    退役安置</t>
  </si>
  <si>
    <t xml:space="preserve">      退役士兵安置</t>
  </si>
  <si>
    <t xml:space="preserve">      军队移交政府的离退休人员安置</t>
  </si>
  <si>
    <t xml:space="preserve">      军队移交政府离退休干部管理机构</t>
  </si>
  <si>
    <t xml:space="preserve">      退役士兵管理教育</t>
  </si>
  <si>
    <t xml:space="preserve">      军队转业干部安置</t>
  </si>
  <si>
    <t xml:space="preserve">      其他退役安置支出</t>
  </si>
  <si>
    <t xml:space="preserve">    社会福利</t>
  </si>
  <si>
    <t xml:space="preserve">      儿童福利</t>
  </si>
  <si>
    <t xml:space="preserve">      老年福利</t>
  </si>
  <si>
    <t xml:space="preserve">      康复辅具</t>
  </si>
  <si>
    <t xml:space="preserve">      殡葬</t>
  </si>
  <si>
    <t xml:space="preserve">      社会福利事业单位</t>
  </si>
  <si>
    <t>2081006</t>
  </si>
  <si>
    <t xml:space="preserve">      养老服务</t>
  </si>
  <si>
    <t xml:space="preserve">      其他社会福利支出</t>
  </si>
  <si>
    <t xml:space="preserve">    残疾人事业</t>
  </si>
  <si>
    <t xml:space="preserve">      残疾人康复</t>
  </si>
  <si>
    <t xml:space="preserve">      残疾人就业和扶贫</t>
  </si>
  <si>
    <t xml:space="preserve">      残疾人体育</t>
  </si>
  <si>
    <t xml:space="preserve">      残疾人生活和护理补贴</t>
  </si>
  <si>
    <t xml:space="preserve">      其他残疾人事业支出</t>
  </si>
  <si>
    <t xml:space="preserve">    红十字事业</t>
  </si>
  <si>
    <t xml:space="preserve">      其他红十字事业支出</t>
  </si>
  <si>
    <t xml:space="preserve">    最低生活保障</t>
  </si>
  <si>
    <t xml:space="preserve">      城市最低生活保障金支出</t>
  </si>
  <si>
    <t xml:space="preserve">      农村最低生活保障金支出</t>
  </si>
  <si>
    <t xml:space="preserve">    临时救助</t>
  </si>
  <si>
    <t xml:space="preserve">      临时救助支出</t>
  </si>
  <si>
    <t xml:space="preserve">      流浪乞讨人员救助支出</t>
  </si>
  <si>
    <t xml:space="preserve">    特困人员救助供养</t>
  </si>
  <si>
    <t xml:space="preserve">      城市特困人员救助供养支出</t>
  </si>
  <si>
    <t xml:space="preserve">      农村特困人员救助供养支出</t>
  </si>
  <si>
    <t xml:space="preserve">    补充道路交通事故社会救助基金</t>
  </si>
  <si>
    <t xml:space="preserve">      交强险增值税补助基金支出</t>
  </si>
  <si>
    <t xml:space="preserve">      交强险罚款收入补助基金支出</t>
  </si>
  <si>
    <t xml:space="preserve">    其他生活救助</t>
  </si>
  <si>
    <t xml:space="preserve">      其他城市生活救助</t>
  </si>
  <si>
    <t xml:space="preserve">      其他农村生活救助</t>
  </si>
  <si>
    <t xml:space="preserve">    财政对基本养老保险基金的补助</t>
  </si>
  <si>
    <t xml:space="preserve">      财政对企业职工基本养老保险基金的补助</t>
  </si>
  <si>
    <t xml:space="preserve">      财政对城乡居民基本养老保险基金的补助</t>
  </si>
  <si>
    <t xml:space="preserve">      财政对其他基本养老保险基金的补助</t>
  </si>
  <si>
    <t xml:space="preserve">    财政对其他社会保险基金的补助</t>
  </si>
  <si>
    <t xml:space="preserve">      财政对失业保险基金的补助</t>
  </si>
  <si>
    <t xml:space="preserve">      财政对工伤保险基金的补助</t>
  </si>
  <si>
    <t xml:space="preserve">      其他财政对社会保险基金的补助</t>
  </si>
  <si>
    <t xml:space="preserve">    退役军人管理事务</t>
  </si>
  <si>
    <t xml:space="preserve">      拥军优属</t>
  </si>
  <si>
    <t xml:space="preserve">      部队供应</t>
  </si>
  <si>
    <t xml:space="preserve">      其他退役军人事务管理支出</t>
  </si>
  <si>
    <t xml:space="preserve">    财政代缴社会保险费支出</t>
  </si>
  <si>
    <t xml:space="preserve">      财政代缴城乡居民基本养老保险费支出</t>
  </si>
  <si>
    <t xml:space="preserve">      财政代缴其他社会保险费支出</t>
  </si>
  <si>
    <t xml:space="preserve">    其他社会保障和就业支出</t>
  </si>
  <si>
    <t>九、卫生健康支出</t>
  </si>
  <si>
    <t xml:space="preserve">    卫生健康管理事务</t>
  </si>
  <si>
    <t xml:space="preserve">      其他卫生健康管理事务支出</t>
  </si>
  <si>
    <t xml:space="preserve">    公立医院</t>
  </si>
  <si>
    <t xml:space="preserve">      综合医院</t>
  </si>
  <si>
    <t xml:space="preserve">      中医（民族）医院</t>
  </si>
  <si>
    <t xml:space="preserve">      传染病医院</t>
  </si>
  <si>
    <t xml:space="preserve">      职业病防治医院</t>
  </si>
  <si>
    <t xml:space="preserve">      精神病医院</t>
  </si>
  <si>
    <t xml:space="preserve">      妇幼保健医院</t>
  </si>
  <si>
    <t xml:space="preserve">      儿童医院</t>
  </si>
  <si>
    <t xml:space="preserve">      其他专科医院</t>
  </si>
  <si>
    <t xml:space="preserve">      福利医院</t>
  </si>
  <si>
    <t xml:space="preserve">      行业医院</t>
  </si>
  <si>
    <t xml:space="preserve">      处理医疗欠费</t>
  </si>
  <si>
    <t xml:space="preserve">      康复医院</t>
  </si>
  <si>
    <t xml:space="preserve">      其他公立医院支出</t>
  </si>
  <si>
    <t xml:space="preserve">    基层医疗卫生机构</t>
  </si>
  <si>
    <t xml:space="preserve">      城市社区卫生机构</t>
  </si>
  <si>
    <t xml:space="preserve">      乡镇卫生院</t>
  </si>
  <si>
    <t xml:space="preserve">      其他基层医疗卫生机构支出</t>
  </si>
  <si>
    <t xml:space="preserve">    公共卫生</t>
  </si>
  <si>
    <t xml:space="preserve">      疾病预防控制机构</t>
  </si>
  <si>
    <t xml:space="preserve">      卫生监督机构</t>
  </si>
  <si>
    <t xml:space="preserve">      妇幼保健机构</t>
  </si>
  <si>
    <t xml:space="preserve">      精神卫生机构</t>
  </si>
  <si>
    <t xml:space="preserve">      应急救治机构</t>
  </si>
  <si>
    <t xml:space="preserve">      采供血机构</t>
  </si>
  <si>
    <t xml:space="preserve">      其他专业公共卫生机构</t>
  </si>
  <si>
    <t xml:space="preserve">      基本公共卫生服务</t>
  </si>
  <si>
    <t xml:space="preserve">      重大公共卫生服务</t>
  </si>
  <si>
    <t xml:space="preserve">      突发公共卫生事件应急处理</t>
  </si>
  <si>
    <t xml:space="preserve">      其他公共卫生支出</t>
  </si>
  <si>
    <t xml:space="preserve">    中医药</t>
  </si>
  <si>
    <t xml:space="preserve">      中医（民族医）药专项</t>
  </si>
  <si>
    <t xml:space="preserve">      其他中医药支出</t>
  </si>
  <si>
    <t xml:space="preserve">    计划生育事务</t>
  </si>
  <si>
    <t xml:space="preserve">      计划生育机构</t>
  </si>
  <si>
    <t xml:space="preserve">      计划生育服务</t>
  </si>
  <si>
    <t xml:space="preserve">      其他计划生育事务支出</t>
  </si>
  <si>
    <t xml:space="preserve">    行政事业单位医疗</t>
  </si>
  <si>
    <t xml:space="preserve">      行政单位医疗</t>
  </si>
  <si>
    <t xml:space="preserve">      事业单位医疗</t>
  </si>
  <si>
    <t xml:space="preserve">      公务员医疗补助</t>
  </si>
  <si>
    <t xml:space="preserve">      其他行政事业单位医疗支出</t>
  </si>
  <si>
    <t xml:space="preserve">    财政对基本医疗保险基金的补助</t>
  </si>
  <si>
    <t xml:space="preserve">      财政对职工基本医疗保险基金的补助</t>
  </si>
  <si>
    <t xml:space="preserve">      财政对城乡居民基本医疗保险基金的补助</t>
  </si>
  <si>
    <t xml:space="preserve">      财政对其他基本医疗保险基金的补助</t>
  </si>
  <si>
    <t xml:space="preserve">    医疗救助</t>
  </si>
  <si>
    <t xml:space="preserve">      城乡医疗救助</t>
  </si>
  <si>
    <t xml:space="preserve">      疾病应急救助</t>
  </si>
  <si>
    <t xml:space="preserve">      其他医疗救助支出</t>
  </si>
  <si>
    <t xml:space="preserve">    优抚对象医疗</t>
  </si>
  <si>
    <t xml:space="preserve">      优抚对象医疗补助</t>
  </si>
  <si>
    <t xml:space="preserve">      其他优抚对象医疗支出</t>
  </si>
  <si>
    <t xml:space="preserve">    医疗保障管理事务</t>
  </si>
  <si>
    <t xml:space="preserve">      医疗保障政策管理</t>
  </si>
  <si>
    <t xml:space="preserve">      医疗保障经办事务</t>
  </si>
  <si>
    <t xml:space="preserve">      其他医疗保障管理事务支出</t>
  </si>
  <si>
    <t xml:space="preserve">    老龄卫生健康事务</t>
  </si>
  <si>
    <t xml:space="preserve">    其他卫生健康支出</t>
  </si>
  <si>
    <t>十、节能环保支出</t>
  </si>
  <si>
    <t xml:space="preserve">    环境保护管理事务</t>
  </si>
  <si>
    <t xml:space="preserve">      生态环境保护宣传</t>
  </si>
  <si>
    <t xml:space="preserve">      环境保护法规、规划及标准</t>
  </si>
  <si>
    <t xml:space="preserve">      生态环境国际合作及履约</t>
  </si>
  <si>
    <t xml:space="preserve">      生态环境保护行政许可</t>
  </si>
  <si>
    <t xml:space="preserve">      应对气候变化管理事务</t>
  </si>
  <si>
    <t xml:space="preserve">      其他环境保护管理事务支出</t>
  </si>
  <si>
    <t xml:space="preserve">    环境监测与监察</t>
  </si>
  <si>
    <t xml:space="preserve">      建设项目环评审查与监督</t>
  </si>
  <si>
    <t xml:space="preserve">      核与辐射安全监督</t>
  </si>
  <si>
    <t xml:space="preserve">      其他环境监测与监察支出</t>
  </si>
  <si>
    <t xml:space="preserve">    污染防治</t>
  </si>
  <si>
    <t xml:space="preserve">      大气</t>
  </si>
  <si>
    <t xml:space="preserve">      水体</t>
  </si>
  <si>
    <t xml:space="preserve">      噪声</t>
  </si>
  <si>
    <t xml:space="preserve">      固体废弃物与化学品</t>
  </si>
  <si>
    <t xml:space="preserve">      放射源和放射性废物监管</t>
  </si>
  <si>
    <t xml:space="preserve">      辐射</t>
  </si>
  <si>
    <t xml:space="preserve">      土壤</t>
  </si>
  <si>
    <t xml:space="preserve">      其他污染防治支出</t>
  </si>
  <si>
    <t xml:space="preserve">    自然生态保护</t>
  </si>
  <si>
    <t xml:space="preserve">      生态保护</t>
  </si>
  <si>
    <t xml:space="preserve">      农村环境保护</t>
  </si>
  <si>
    <t xml:space="preserve">      生物及物种资源保护</t>
  </si>
  <si>
    <t xml:space="preserve">      其他自然生态保护支出</t>
  </si>
  <si>
    <t xml:space="preserve">    天然林保护</t>
  </si>
  <si>
    <t xml:space="preserve">      森林管护</t>
  </si>
  <si>
    <t xml:space="preserve">      社会保险补助</t>
  </si>
  <si>
    <t xml:space="preserve">      政策性社会性支出补助</t>
  </si>
  <si>
    <t xml:space="preserve">      天然林保护工程建设</t>
  </si>
  <si>
    <t xml:space="preserve">      停伐补助</t>
  </si>
  <si>
    <t xml:space="preserve">      其他天然林保护支出</t>
  </si>
  <si>
    <t xml:space="preserve">    退耕还林还草</t>
  </si>
  <si>
    <t xml:space="preserve">      退耕现金</t>
  </si>
  <si>
    <t xml:space="preserve">      退耕还林粮食折现补贴</t>
  </si>
  <si>
    <t xml:space="preserve">      退耕还林粮食费用补贴</t>
  </si>
  <si>
    <t xml:space="preserve">      退耕还林工程建设</t>
  </si>
  <si>
    <t xml:space="preserve">      其他退耕还林还草支出</t>
  </si>
  <si>
    <t xml:space="preserve">    风沙荒漠治理</t>
  </si>
  <si>
    <t xml:space="preserve">      京津风沙源治理工程建设</t>
  </si>
  <si>
    <t xml:space="preserve">      其他风沙荒漠治理支出</t>
  </si>
  <si>
    <t xml:space="preserve">    退牧还草</t>
  </si>
  <si>
    <t xml:space="preserve">      退牧还草工程建设</t>
  </si>
  <si>
    <t xml:space="preserve">      其他退牧还草支出</t>
  </si>
  <si>
    <t xml:space="preserve">    已垦草原退耕还草</t>
  </si>
  <si>
    <t xml:space="preserve">    能源节约利用</t>
  </si>
  <si>
    <t xml:space="preserve">    污染减排</t>
  </si>
  <si>
    <t xml:space="preserve">      生态环境监测与信息</t>
  </si>
  <si>
    <t xml:space="preserve">      生态环境执法监察</t>
  </si>
  <si>
    <t xml:space="preserve">      减排专项支出</t>
  </si>
  <si>
    <t xml:space="preserve">      清洁生产专项支出</t>
  </si>
  <si>
    <t xml:space="preserve">      其他污染减排支出</t>
  </si>
  <si>
    <t xml:space="preserve">    可再生能源</t>
  </si>
  <si>
    <t xml:space="preserve">    循环经济</t>
  </si>
  <si>
    <t xml:space="preserve">    能源管理事务</t>
  </si>
  <si>
    <t xml:space="preserve">      能源预测预警</t>
  </si>
  <si>
    <t xml:space="preserve">      能源战略规划与实施</t>
  </si>
  <si>
    <t xml:space="preserve">      能源科技装备</t>
  </si>
  <si>
    <t xml:space="preserve">      能源行业管理</t>
  </si>
  <si>
    <t xml:space="preserve">      能源管理</t>
  </si>
  <si>
    <t xml:space="preserve">      石油储备发展管理</t>
  </si>
  <si>
    <t xml:space="preserve">      能源调查</t>
  </si>
  <si>
    <t xml:space="preserve">      农村电网建设</t>
  </si>
  <si>
    <t xml:space="preserve">      其他能源管理事务支出</t>
  </si>
  <si>
    <t xml:space="preserve">    其他节能环保支出</t>
  </si>
  <si>
    <t>十一、城乡社区支出</t>
  </si>
  <si>
    <t xml:space="preserve">    城乡社区管理事务</t>
  </si>
  <si>
    <t xml:space="preserve">      城管执法</t>
  </si>
  <si>
    <t xml:space="preserve">      工程建设标准规范编制与监管</t>
  </si>
  <si>
    <t xml:space="preserve">      工程建设管理</t>
  </si>
  <si>
    <t xml:space="preserve">      市政公用行业市场监管</t>
  </si>
  <si>
    <t xml:space="preserve">      住宅建设与房地产市场监管</t>
  </si>
  <si>
    <t xml:space="preserve">      执业资格注册、资质审查</t>
  </si>
  <si>
    <t xml:space="preserve">      其他城乡社区管理事务支出</t>
  </si>
  <si>
    <t xml:space="preserve">    城乡社区规划与管理</t>
  </si>
  <si>
    <t xml:space="preserve">    城乡社区公共设施</t>
  </si>
  <si>
    <t xml:space="preserve">      小城镇基础设施建设</t>
  </si>
  <si>
    <t xml:space="preserve">      其他城乡社区公共设施支出</t>
  </si>
  <si>
    <t xml:space="preserve">    城乡社区环境卫生</t>
  </si>
  <si>
    <t xml:space="preserve">    建设市场管理与监督</t>
  </si>
  <si>
    <t xml:space="preserve">    其他城乡社区支出</t>
  </si>
  <si>
    <t>十二、农林水支出</t>
  </si>
  <si>
    <t xml:space="preserve">    农业农村</t>
  </si>
  <si>
    <t xml:space="preserve">      农垦运行</t>
  </si>
  <si>
    <t xml:space="preserve">      科技转化与推广服务</t>
  </si>
  <si>
    <t xml:space="preserve">      病虫害控制</t>
  </si>
  <si>
    <t xml:space="preserve">      农产品质量安全</t>
  </si>
  <si>
    <t xml:space="preserve">      执法监管</t>
  </si>
  <si>
    <t xml:space="preserve">      统计监测与信息服务</t>
  </si>
  <si>
    <t xml:space="preserve">      行业业务管理</t>
  </si>
  <si>
    <t xml:space="preserve">      对外交流与合作</t>
  </si>
  <si>
    <t xml:space="preserve">      防灾救灾</t>
  </si>
  <si>
    <t xml:space="preserve">      稳定农民收入补贴</t>
  </si>
  <si>
    <t xml:space="preserve">      农业结构调整补贴</t>
  </si>
  <si>
    <t xml:space="preserve">      农业生产发展</t>
  </si>
  <si>
    <t xml:space="preserve">      农村合作经济</t>
  </si>
  <si>
    <t xml:space="preserve">      农产品加工与促销</t>
  </si>
  <si>
    <t xml:space="preserve">      农村社会事业</t>
  </si>
  <si>
    <t xml:space="preserve">      农业资源保护修复与利用</t>
  </si>
  <si>
    <t xml:space="preserve">      农村道路建设</t>
  </si>
  <si>
    <t xml:space="preserve">      成品油价格改革对渔业的补贴</t>
  </si>
  <si>
    <t xml:space="preserve">      对高校毕业生到基层任职补助</t>
  </si>
  <si>
    <t xml:space="preserve">      农田建设</t>
  </si>
  <si>
    <t xml:space="preserve">      其他农业农村支出</t>
  </si>
  <si>
    <t xml:space="preserve">    林业和草原</t>
  </si>
  <si>
    <t xml:space="preserve">      事业机构</t>
  </si>
  <si>
    <t xml:space="preserve">      森林资源培育</t>
  </si>
  <si>
    <t xml:space="preserve">      技术推广与转化</t>
  </si>
  <si>
    <t xml:space="preserve">      森林资源管理</t>
  </si>
  <si>
    <t xml:space="preserve">      森林生态效益补偿</t>
  </si>
  <si>
    <t xml:space="preserve">      自然保护区等管理</t>
  </si>
  <si>
    <t xml:space="preserve">      动植物保护</t>
  </si>
  <si>
    <t xml:space="preserve">      湿地保护</t>
  </si>
  <si>
    <t xml:space="preserve">      执法与监督</t>
  </si>
  <si>
    <t xml:space="preserve">      防沙治沙</t>
  </si>
  <si>
    <t xml:space="preserve">      对外合作与交流</t>
  </si>
  <si>
    <t xml:space="preserve">      产业化管理</t>
  </si>
  <si>
    <t xml:space="preserve">      信息管理</t>
  </si>
  <si>
    <t xml:space="preserve">      林区公共支出</t>
  </si>
  <si>
    <t xml:space="preserve">      贷款贴息</t>
  </si>
  <si>
    <t xml:space="preserve">      成品油价格改革对林业的补贴</t>
  </si>
  <si>
    <t xml:space="preserve">      林业草原防灾减灾</t>
  </si>
  <si>
    <t xml:space="preserve">      国家公园</t>
  </si>
  <si>
    <t xml:space="preserve">      草原管理</t>
  </si>
  <si>
    <t xml:space="preserve">      其他林业和草原支出</t>
  </si>
  <si>
    <t xml:space="preserve">    水利</t>
  </si>
  <si>
    <t xml:space="preserve">      水利行业业务管理</t>
  </si>
  <si>
    <t xml:space="preserve">      水利工程建设</t>
  </si>
  <si>
    <t xml:space="preserve">      水利工程运行与维护</t>
  </si>
  <si>
    <t xml:space="preserve">      长江黄河等流域管理</t>
  </si>
  <si>
    <t xml:space="preserve">      水利前期工作</t>
  </si>
  <si>
    <t xml:space="preserve">      水利执法监督</t>
  </si>
  <si>
    <t xml:space="preserve">      水土保持</t>
  </si>
  <si>
    <t xml:space="preserve">      水资源节约管理与保护</t>
  </si>
  <si>
    <t xml:space="preserve">      水质监测</t>
  </si>
  <si>
    <t xml:space="preserve">      水文测报</t>
  </si>
  <si>
    <t xml:space="preserve">      防汛</t>
  </si>
  <si>
    <t xml:space="preserve">      抗旱</t>
  </si>
  <si>
    <t xml:space="preserve">      农村水利</t>
  </si>
  <si>
    <t xml:space="preserve">      水利技术推广</t>
  </si>
  <si>
    <t xml:space="preserve">      国际河流治理与管理</t>
  </si>
  <si>
    <t xml:space="preserve">      江河湖库水系综合整治</t>
  </si>
  <si>
    <t xml:space="preserve">      大中型水库移民后期扶持专项支出</t>
  </si>
  <si>
    <t xml:space="preserve">      水利安全监督</t>
  </si>
  <si>
    <t xml:space="preserve">      水利建设征地及移民支出</t>
  </si>
  <si>
    <t xml:space="preserve">      农村人畜饮水</t>
  </si>
  <si>
    <t xml:space="preserve">      南水北调工程建设</t>
  </si>
  <si>
    <t xml:space="preserve">      南水北调工程管理</t>
  </si>
  <si>
    <t xml:space="preserve">      其他水利支出</t>
  </si>
  <si>
    <t xml:space="preserve">    扶贫</t>
  </si>
  <si>
    <t xml:space="preserve">      农村基础设施建设</t>
  </si>
  <si>
    <t xml:space="preserve">      生产发展</t>
  </si>
  <si>
    <t xml:space="preserve">      社会发展</t>
  </si>
  <si>
    <t xml:space="preserve">      扶贫贷款奖补和贴息</t>
  </si>
  <si>
    <t xml:space="preserve">       “三西”农业建设专项补助</t>
  </si>
  <si>
    <t xml:space="preserve">      扶贫事业机构</t>
  </si>
  <si>
    <t xml:space="preserve">      其他扶贫支出</t>
  </si>
  <si>
    <t xml:space="preserve">    农村综合改革</t>
  </si>
  <si>
    <t xml:space="preserve">      对村级公益事业建设的补助</t>
  </si>
  <si>
    <t xml:space="preserve">      国有农场办社会职能改革补助</t>
  </si>
  <si>
    <t xml:space="preserve">      对村民委员会和村党支部的补助</t>
  </si>
  <si>
    <t xml:space="preserve">      对村集体经济组织的补助</t>
  </si>
  <si>
    <t xml:space="preserve">      农村综合改革示范试点补助</t>
  </si>
  <si>
    <t xml:space="preserve">      其他农村综合改革支出</t>
  </si>
  <si>
    <t xml:space="preserve">    普惠金融发展支出</t>
  </si>
  <si>
    <t xml:space="preserve">      支持农村金融机构</t>
  </si>
  <si>
    <t xml:space="preserve">      涉农贷款增量奖励</t>
  </si>
  <si>
    <t xml:space="preserve">      农业保险保费补贴</t>
  </si>
  <si>
    <t xml:space="preserve">      创业担保贷款贴息</t>
  </si>
  <si>
    <t xml:space="preserve">      补充创业担保贷款基金</t>
  </si>
  <si>
    <t xml:space="preserve">      其他普惠金融发展支出</t>
  </si>
  <si>
    <t xml:space="preserve">    目标价格补贴</t>
  </si>
  <si>
    <t xml:space="preserve">      棉花目标价格补贴</t>
  </si>
  <si>
    <t xml:space="preserve">      其他目标价格补贴</t>
  </si>
  <si>
    <t xml:space="preserve">    其他农林水支出</t>
  </si>
  <si>
    <t xml:space="preserve">      化解其他公益性乡村债务支出</t>
  </si>
  <si>
    <t xml:space="preserve">      其他农林水支出</t>
  </si>
  <si>
    <t>十三、交通运输支出</t>
  </si>
  <si>
    <t xml:space="preserve">    公路水路运输</t>
  </si>
  <si>
    <t xml:space="preserve">      公路建设</t>
  </si>
  <si>
    <t xml:space="preserve">      公路养护</t>
  </si>
  <si>
    <t xml:space="preserve">      交通运输信息化建设</t>
  </si>
  <si>
    <t xml:space="preserve">      公路和运输安全</t>
  </si>
  <si>
    <t xml:space="preserve">      公路还贷专项</t>
  </si>
  <si>
    <t xml:space="preserve">      公路运输管理</t>
  </si>
  <si>
    <t xml:space="preserve">      公路和运输技术标准化建设</t>
  </si>
  <si>
    <t xml:space="preserve">      港口设施</t>
  </si>
  <si>
    <t xml:space="preserve">      航道维护</t>
  </si>
  <si>
    <t xml:space="preserve">      船舶检验</t>
  </si>
  <si>
    <t xml:space="preserve">      救助打捞</t>
  </si>
  <si>
    <t xml:space="preserve">      内河运输</t>
  </si>
  <si>
    <t xml:space="preserve">      远洋运输</t>
  </si>
  <si>
    <t xml:space="preserve">      海事管理</t>
  </si>
  <si>
    <t xml:space="preserve">      航标事业发展支出</t>
  </si>
  <si>
    <t xml:space="preserve">      水路运输管理支出</t>
  </si>
  <si>
    <t xml:space="preserve">      口岸建设</t>
  </si>
  <si>
    <t xml:space="preserve">      取消政府还贷二级公路收费专项支出</t>
  </si>
  <si>
    <t xml:space="preserve">      其他公路水路运输支出</t>
  </si>
  <si>
    <t xml:space="preserve">    铁路运输</t>
  </si>
  <si>
    <t xml:space="preserve">      铁路路网建设</t>
  </si>
  <si>
    <t xml:space="preserve">      铁路还贷专项</t>
  </si>
  <si>
    <t xml:space="preserve">      铁路安全</t>
  </si>
  <si>
    <t xml:space="preserve">      铁路专项运输</t>
  </si>
  <si>
    <t xml:space="preserve">      行业监管</t>
  </si>
  <si>
    <t xml:space="preserve">      其他铁路运输支出</t>
  </si>
  <si>
    <t xml:space="preserve">    民用航空运输</t>
  </si>
  <si>
    <t xml:space="preserve">      机场建设</t>
  </si>
  <si>
    <t xml:space="preserve">      空管系统建设</t>
  </si>
  <si>
    <t xml:space="preserve">      民航还贷专项支出</t>
  </si>
  <si>
    <t xml:space="preserve">      民用航空安全</t>
  </si>
  <si>
    <t xml:space="preserve">      民航专项运输</t>
  </si>
  <si>
    <t xml:space="preserve">      其他民用航空运输支出</t>
  </si>
  <si>
    <t xml:space="preserve">    成品油价格改革对交通运输的补贴</t>
  </si>
  <si>
    <t xml:space="preserve">      对城市公交的补贴</t>
  </si>
  <si>
    <t xml:space="preserve">      对农村道路客运的补贴</t>
  </si>
  <si>
    <t xml:space="preserve">      对出租车的补贴</t>
  </si>
  <si>
    <t xml:space="preserve">      成品油价格改革补贴其他支出</t>
  </si>
  <si>
    <t xml:space="preserve">    邮政业支出</t>
  </si>
  <si>
    <t xml:space="preserve">      邮政普遍服务与特殊服务</t>
  </si>
  <si>
    <t xml:space="preserve">      其他邮政业支出</t>
  </si>
  <si>
    <t xml:space="preserve">    车辆购置税支出</t>
  </si>
  <si>
    <t xml:space="preserve">      车辆购置税用于公路等基础设施建设支出</t>
  </si>
  <si>
    <t xml:space="preserve">      车辆购置税用于农村公路建设支出</t>
  </si>
  <si>
    <t xml:space="preserve">      车辆购置税用于老旧汽车报废更新补贴</t>
  </si>
  <si>
    <t xml:space="preserve">      车辆购置税其他支出</t>
  </si>
  <si>
    <t xml:space="preserve">    其他交通运输支出</t>
  </si>
  <si>
    <t xml:space="preserve">      公共交通运营补助</t>
  </si>
  <si>
    <t xml:space="preserve">      其他交通运输支出</t>
  </si>
  <si>
    <t>十四、资源勘探工业信息等支出</t>
  </si>
  <si>
    <t xml:space="preserve">    资源勘探开发</t>
  </si>
  <si>
    <t xml:space="preserve">      煤炭勘探开采和洗选</t>
  </si>
  <si>
    <t xml:space="preserve">      石油和天然气勘探开采</t>
  </si>
  <si>
    <t xml:space="preserve">      黑色金属矿勘探和采选</t>
  </si>
  <si>
    <t xml:space="preserve">      有色金属矿勘探和采选</t>
  </si>
  <si>
    <t xml:space="preserve">      非金属矿勘探和采选</t>
  </si>
  <si>
    <t xml:space="preserve">      其他资源勘探业支出</t>
  </si>
  <si>
    <t xml:space="preserve">    制造业</t>
  </si>
  <si>
    <t xml:space="preserve">      纺织业</t>
  </si>
  <si>
    <t xml:space="preserve">      医药制造业</t>
  </si>
  <si>
    <t xml:space="preserve">      非金属矿物制品业</t>
  </si>
  <si>
    <t xml:space="preserve">      通信设备、计算机及其他电子设备制造业</t>
  </si>
  <si>
    <t xml:space="preserve">      交通运输设备制造业</t>
  </si>
  <si>
    <t xml:space="preserve">      电气机械及器材制造业</t>
  </si>
  <si>
    <t xml:space="preserve">      工艺品及其他制造业</t>
  </si>
  <si>
    <t xml:space="preserve">      石油加工、炼焦及核燃料加工业</t>
  </si>
  <si>
    <t xml:space="preserve">      化学原料及化学制品制造业</t>
  </si>
  <si>
    <t xml:space="preserve">      黑色金属冶炼及压延加工业</t>
  </si>
  <si>
    <t xml:space="preserve">      有色金属冶炼及压延加工业</t>
  </si>
  <si>
    <t xml:space="preserve">      其他制造业支出</t>
  </si>
  <si>
    <t xml:space="preserve">    建筑业</t>
  </si>
  <si>
    <t xml:space="preserve">      其他建筑业支出</t>
  </si>
  <si>
    <t xml:space="preserve">    工业和信息产业监管</t>
  </si>
  <si>
    <t xml:space="preserve">      战备应急</t>
  </si>
  <si>
    <t xml:space="preserve">      专用通信</t>
  </si>
  <si>
    <t xml:space="preserve">      无线电及信息通信监管</t>
  </si>
  <si>
    <t xml:space="preserve">      工程建设及运行维护</t>
  </si>
  <si>
    <t xml:space="preserve">      产业发展</t>
  </si>
  <si>
    <t xml:space="preserve">      其他工业和信息产业监管支出</t>
  </si>
  <si>
    <t xml:space="preserve">    国有资产监管</t>
  </si>
  <si>
    <t xml:space="preserve">      国有企业监事会专项</t>
  </si>
  <si>
    <t xml:space="preserve">      中央企业专项管理</t>
  </si>
  <si>
    <t xml:space="preserve">      其他国有资产监管支出</t>
  </si>
  <si>
    <t xml:space="preserve">    支持中小企业发展和管理支出</t>
  </si>
  <si>
    <t xml:space="preserve">      科技型中小企业技术创新基金</t>
  </si>
  <si>
    <t xml:space="preserve">      中小企业发展专项</t>
  </si>
  <si>
    <t xml:space="preserve">      减免房租补贴</t>
  </si>
  <si>
    <t xml:space="preserve">      其他支持中小企业发展和管理支出</t>
  </si>
  <si>
    <t xml:space="preserve">    其他资源勘探工业信息等支出</t>
  </si>
  <si>
    <t xml:space="preserve">      黄金事务</t>
  </si>
  <si>
    <t xml:space="preserve">      技术改造支出</t>
  </si>
  <si>
    <t xml:space="preserve">      中药材扶持资金支出</t>
  </si>
  <si>
    <t xml:space="preserve">      重点产业振兴和技术改造项目贷款贴息</t>
  </si>
  <si>
    <t xml:space="preserve">      其他资源勘探工业信息等支出</t>
  </si>
  <si>
    <t>十五、商业服务业等支出</t>
  </si>
  <si>
    <t xml:space="preserve">    商业流通事务</t>
  </si>
  <si>
    <t xml:space="preserve">      食品流通安全补贴</t>
  </si>
  <si>
    <t xml:space="preserve">      市场监测及信息管理</t>
  </si>
  <si>
    <t xml:space="preserve">      民贸企业补贴</t>
  </si>
  <si>
    <t xml:space="preserve">      民贸民品贷款贴息</t>
  </si>
  <si>
    <t xml:space="preserve">      其他商业流通事务支出</t>
  </si>
  <si>
    <t xml:space="preserve">    涉外发展服务支出</t>
  </si>
  <si>
    <t xml:space="preserve">      外商投资环境建设补助资金</t>
  </si>
  <si>
    <t xml:space="preserve">      其他涉外发展服务支出</t>
  </si>
  <si>
    <t xml:space="preserve">    其他商业服务业等支出</t>
  </si>
  <si>
    <t xml:space="preserve">      服务业基础设施建设</t>
  </si>
  <si>
    <t xml:space="preserve">      其他商业服务业等支出</t>
  </si>
  <si>
    <t>十六、金融支出</t>
  </si>
  <si>
    <t xml:space="preserve">    金融部门行政支出</t>
  </si>
  <si>
    <t xml:space="preserve">      安全防卫</t>
  </si>
  <si>
    <t xml:space="preserve">      金融部门其他行政支出</t>
  </si>
  <si>
    <t xml:space="preserve">    金融部门监管支出</t>
  </si>
  <si>
    <t xml:space="preserve">      货币发行</t>
  </si>
  <si>
    <t xml:space="preserve">      金融服务</t>
  </si>
  <si>
    <t xml:space="preserve">      反假币</t>
  </si>
  <si>
    <t xml:space="preserve">      重点金融机构监管</t>
  </si>
  <si>
    <t xml:space="preserve">      金融稽查与案件处理</t>
  </si>
  <si>
    <t xml:space="preserve">      金融行业电子化建设</t>
  </si>
  <si>
    <t xml:space="preserve">      从业人员资格考试</t>
  </si>
  <si>
    <t xml:space="preserve">      反洗钱</t>
  </si>
  <si>
    <t xml:space="preserve">      金融部门其他监管支出</t>
  </si>
  <si>
    <t xml:space="preserve">    金融发展支出</t>
  </si>
  <si>
    <t xml:space="preserve">      政策性银行亏损补贴</t>
  </si>
  <si>
    <t xml:space="preserve">      利息费用补贴支出</t>
  </si>
  <si>
    <t xml:space="preserve">      补充资本金</t>
  </si>
  <si>
    <t xml:space="preserve">      风险基金补助</t>
  </si>
  <si>
    <t xml:space="preserve">      其他金融发展支出</t>
  </si>
  <si>
    <t xml:space="preserve">    金融调控支出</t>
  </si>
  <si>
    <t xml:space="preserve">      中央银行亏损补贴</t>
  </si>
  <si>
    <t xml:space="preserve">      其他金融调控支出</t>
  </si>
  <si>
    <t xml:space="preserve">    其他金融支出</t>
  </si>
  <si>
    <t xml:space="preserve">      重点企业贷款贴息</t>
  </si>
  <si>
    <t xml:space="preserve">      其他金融支出</t>
  </si>
  <si>
    <t>十七、援助其他地区支出</t>
  </si>
  <si>
    <t xml:space="preserve">    一般公共服务</t>
  </si>
  <si>
    <t xml:space="preserve">    教育</t>
  </si>
  <si>
    <t xml:space="preserve">    文化体育与传媒</t>
  </si>
  <si>
    <t xml:space="preserve">    医疗卫生</t>
  </si>
  <si>
    <t xml:space="preserve">    节能环保</t>
  </si>
  <si>
    <t xml:space="preserve">    农业</t>
  </si>
  <si>
    <t xml:space="preserve">    交通运输</t>
  </si>
  <si>
    <t xml:space="preserve">    住房保障</t>
  </si>
  <si>
    <t xml:space="preserve">    其他支出</t>
  </si>
  <si>
    <t>十八、自然资源海洋气象等支出</t>
  </si>
  <si>
    <t xml:space="preserve">    自然资源事务</t>
  </si>
  <si>
    <t xml:space="preserve">      自然资源规划及管理</t>
  </si>
  <si>
    <t xml:space="preserve">      自然资源利用与保护</t>
  </si>
  <si>
    <t xml:space="preserve">      自然资源社会公益服务</t>
  </si>
  <si>
    <t xml:space="preserve">      自然资源行业业务管理</t>
  </si>
  <si>
    <t xml:space="preserve">      自然资源调查与确权登记</t>
  </si>
  <si>
    <t xml:space="preserve">      土地资源储备支出</t>
  </si>
  <si>
    <t xml:space="preserve">      地质矿产资源与环境调查</t>
  </si>
  <si>
    <t xml:space="preserve">      地质勘查与矿产资源管理</t>
  </si>
  <si>
    <t xml:space="preserve">      地质转产项目财政贴息</t>
  </si>
  <si>
    <t xml:space="preserve">      国外风险勘查</t>
  </si>
  <si>
    <t xml:space="preserve">      地质勘查基金（周转金）支出</t>
  </si>
  <si>
    <t xml:space="preserve">      海域与海岛管理</t>
  </si>
  <si>
    <t xml:space="preserve">      自然资源国际合作与海洋权益维护</t>
  </si>
  <si>
    <t xml:space="preserve">      自然资源卫星</t>
  </si>
  <si>
    <t xml:space="preserve">      极地考察</t>
  </si>
  <si>
    <t xml:space="preserve">      深海调查与资源开发</t>
  </si>
  <si>
    <t xml:space="preserve">      海港航标维护</t>
  </si>
  <si>
    <t xml:space="preserve">      海水淡化</t>
  </si>
  <si>
    <t xml:space="preserve">      无居民海岛使用金支出</t>
  </si>
  <si>
    <t xml:space="preserve">      海洋战略规划与预警监测</t>
  </si>
  <si>
    <t xml:space="preserve">      基础测绘与地理信息监管</t>
  </si>
  <si>
    <t xml:space="preserve">      其他自然资源事务支出</t>
  </si>
  <si>
    <t xml:space="preserve">    气象事务</t>
  </si>
  <si>
    <t xml:space="preserve">      气象事业机构</t>
  </si>
  <si>
    <t xml:space="preserve">      气象探测</t>
  </si>
  <si>
    <t xml:space="preserve">      气象信息传输及管理</t>
  </si>
  <si>
    <t xml:space="preserve">      气象预报预测</t>
  </si>
  <si>
    <t xml:space="preserve">      气象服务</t>
  </si>
  <si>
    <t xml:space="preserve">      气象装备保障维护</t>
  </si>
  <si>
    <t xml:space="preserve">      气象基础设施建设与维修</t>
  </si>
  <si>
    <t xml:space="preserve">      气象卫星</t>
  </si>
  <si>
    <t xml:space="preserve">      气象法规与标准</t>
  </si>
  <si>
    <t xml:space="preserve">      气象资金审计稽查</t>
  </si>
  <si>
    <t xml:space="preserve">      其他气象事务支出</t>
  </si>
  <si>
    <t xml:space="preserve">    其他自然资源海洋气象等支出</t>
  </si>
  <si>
    <t>十九、住房保障支出</t>
  </si>
  <si>
    <t xml:space="preserve">    保障性安居工程支出</t>
  </si>
  <si>
    <t xml:space="preserve">      廉租住房</t>
  </si>
  <si>
    <t xml:space="preserve">      沉陷区治理</t>
  </si>
  <si>
    <t xml:space="preserve">      棚户区改造</t>
  </si>
  <si>
    <t xml:space="preserve">      少数民族地区游牧民定居工程</t>
  </si>
  <si>
    <t xml:space="preserve">      农村危房改造</t>
  </si>
  <si>
    <t xml:space="preserve">      公共租赁住房</t>
  </si>
  <si>
    <t xml:space="preserve">      保障性住房租金补贴</t>
  </si>
  <si>
    <t xml:space="preserve">      老旧小区改造</t>
  </si>
  <si>
    <t xml:space="preserve">      住房租赁市场发展</t>
  </si>
  <si>
    <t xml:space="preserve">      其他保障性安居工程支出</t>
  </si>
  <si>
    <t xml:space="preserve">    住房改革支出</t>
  </si>
  <si>
    <t xml:space="preserve">      住房公积金</t>
  </si>
  <si>
    <t xml:space="preserve">      提租补贴</t>
  </si>
  <si>
    <t xml:space="preserve">      购房补贴</t>
  </si>
  <si>
    <t xml:space="preserve">    城乡社区住宅</t>
  </si>
  <si>
    <t xml:space="preserve">      公有住房建设和维修改造支出</t>
  </si>
  <si>
    <t xml:space="preserve">      住房公积金管理</t>
  </si>
  <si>
    <t xml:space="preserve">      其他城乡社区住宅支出</t>
  </si>
  <si>
    <t>二十、粮油物资储备支出</t>
  </si>
  <si>
    <t xml:space="preserve">    粮油物资事务</t>
  </si>
  <si>
    <t xml:space="preserve">      财务与审计支出</t>
  </si>
  <si>
    <t xml:space="preserve">      信息统计</t>
  </si>
  <si>
    <t xml:space="preserve">      专项业务活动</t>
  </si>
  <si>
    <t xml:space="preserve">      国家粮油差价补贴</t>
  </si>
  <si>
    <t xml:space="preserve">      粮食财务挂账利息补贴</t>
  </si>
  <si>
    <t xml:space="preserve">      粮食财务挂账消化款</t>
  </si>
  <si>
    <t xml:space="preserve">      处理陈化粮补贴</t>
  </si>
  <si>
    <t xml:space="preserve">      粮食风险基金</t>
  </si>
  <si>
    <t xml:space="preserve">      粮油市场调控专项资金</t>
  </si>
  <si>
    <t xml:space="preserve">      设施建设</t>
  </si>
  <si>
    <t xml:space="preserve">      设施安全</t>
  </si>
  <si>
    <t xml:space="preserve">      物资保管保养</t>
  </si>
  <si>
    <t xml:space="preserve">      其他粮油物资事务支出</t>
  </si>
  <si>
    <t xml:space="preserve">    能源储备</t>
  </si>
  <si>
    <t xml:space="preserve">      石油储备</t>
  </si>
  <si>
    <t xml:space="preserve">      天然铀能源储备</t>
  </si>
  <si>
    <t xml:space="preserve">      煤炭储备</t>
  </si>
  <si>
    <t xml:space="preserve">      成品油储备</t>
  </si>
  <si>
    <t xml:space="preserve">      其他能源储备支出</t>
  </si>
  <si>
    <t xml:space="preserve">    粮油储备</t>
  </si>
  <si>
    <t xml:space="preserve">      储备粮油补贴</t>
  </si>
  <si>
    <t xml:space="preserve">      储备粮油差价补贴</t>
  </si>
  <si>
    <t xml:space="preserve">      储备粮（油）库建设</t>
  </si>
  <si>
    <t xml:space="preserve">      最低收购价政策支出</t>
  </si>
  <si>
    <t xml:space="preserve">      其他粮油储备支出</t>
  </si>
  <si>
    <t xml:space="preserve">    重要商品储备</t>
  </si>
  <si>
    <t xml:space="preserve">      棉花储备</t>
  </si>
  <si>
    <t xml:space="preserve">      食糖储备</t>
  </si>
  <si>
    <t xml:space="preserve">      肉类储备</t>
  </si>
  <si>
    <t xml:space="preserve">      化肥储备</t>
  </si>
  <si>
    <t xml:space="preserve">      农药储备</t>
  </si>
  <si>
    <t xml:space="preserve">      边销茶储备</t>
  </si>
  <si>
    <t xml:space="preserve">      羊毛储备</t>
  </si>
  <si>
    <t xml:space="preserve">      医药储备</t>
  </si>
  <si>
    <t xml:space="preserve">      食盐储备</t>
  </si>
  <si>
    <t xml:space="preserve">      战略物资储备</t>
  </si>
  <si>
    <t xml:space="preserve">      应急物资储备</t>
  </si>
  <si>
    <t xml:space="preserve">      其他重要商品储备支出</t>
  </si>
  <si>
    <t>二十一、灾害防治及应急管理支出</t>
  </si>
  <si>
    <t xml:space="preserve">    应急管理事务</t>
  </si>
  <si>
    <t xml:space="preserve">      灾害风险防治</t>
  </si>
  <si>
    <t xml:space="preserve">      国务院安委会专项</t>
  </si>
  <si>
    <t xml:space="preserve">      安全监管</t>
  </si>
  <si>
    <t xml:space="preserve">      安全生产基础</t>
  </si>
  <si>
    <t xml:space="preserve">      应急救援</t>
  </si>
  <si>
    <t xml:space="preserve">      应急管理</t>
  </si>
  <si>
    <t xml:space="preserve">      其他应急管理支出</t>
  </si>
  <si>
    <t xml:space="preserve">    消防事务</t>
  </si>
  <si>
    <t xml:space="preserve">      消防应急救援</t>
  </si>
  <si>
    <t xml:space="preserve">      其他消防事务支出</t>
  </si>
  <si>
    <t xml:space="preserve">    森林消防事务</t>
  </si>
  <si>
    <t xml:space="preserve">      森林消防应急救援</t>
  </si>
  <si>
    <t xml:space="preserve">      其他森林消防事务支出</t>
  </si>
  <si>
    <t xml:space="preserve">    煤矿安全</t>
  </si>
  <si>
    <t xml:space="preserve">      煤矿安全监察事务</t>
  </si>
  <si>
    <t xml:space="preserve">      煤矿应急救援事务</t>
  </si>
  <si>
    <t xml:space="preserve">      其他煤矿安全支出</t>
  </si>
  <si>
    <t xml:space="preserve">    地震事务</t>
  </si>
  <si>
    <t xml:space="preserve">      地震监测</t>
  </si>
  <si>
    <t xml:space="preserve">      地震预测预报</t>
  </si>
  <si>
    <t xml:space="preserve">      地震灾害预防</t>
  </si>
  <si>
    <t xml:space="preserve">      地震应急救援</t>
  </si>
  <si>
    <t xml:space="preserve">      地震环境探察</t>
  </si>
  <si>
    <t xml:space="preserve">      防震减灾信息管理</t>
  </si>
  <si>
    <t xml:space="preserve">      防震减灾基础管理</t>
  </si>
  <si>
    <t xml:space="preserve">      地震事业机构</t>
  </si>
  <si>
    <t xml:space="preserve">      其他地震事务支出</t>
  </si>
  <si>
    <t xml:space="preserve">    自然灾害防治</t>
  </si>
  <si>
    <t xml:space="preserve">      地质灾害防治</t>
  </si>
  <si>
    <t xml:space="preserve">      森林草原防灾减灾</t>
  </si>
  <si>
    <t xml:space="preserve">      其他自然灾害防治支出</t>
  </si>
  <si>
    <t xml:space="preserve">    自然灾害救灾及恢复重建支出</t>
  </si>
  <si>
    <t xml:space="preserve">      自然灾害救灾补助</t>
  </si>
  <si>
    <t xml:space="preserve">      自然灾害灾后重建补助</t>
  </si>
  <si>
    <t xml:space="preserve">      其他自然灾害救灾及恢复重建支出</t>
  </si>
  <si>
    <t xml:space="preserve">    其他灾害防治及应急管理支出</t>
  </si>
  <si>
    <t>二十二、预备费</t>
  </si>
  <si>
    <t>二十三、债务付息支出</t>
  </si>
  <si>
    <t xml:space="preserve">    地方政府一般债务付息支出</t>
  </si>
  <si>
    <t xml:space="preserve">      地方政府一般债券付息支出</t>
  </si>
  <si>
    <t xml:space="preserve">      地方政府向外国政府借款付息支出</t>
  </si>
  <si>
    <t xml:space="preserve">      地方政府向国际组织借款付息支出</t>
  </si>
  <si>
    <t xml:space="preserve">      地方政府其他一般债务付息支出</t>
  </si>
  <si>
    <t>二十四、债务发行费用支出</t>
  </si>
  <si>
    <t xml:space="preserve">    地方政府一般债务发行费用支出</t>
  </si>
  <si>
    <t>二十五、其他支出</t>
  </si>
  <si>
    <t xml:space="preserve">    年初预留</t>
  </si>
  <si>
    <t>支出合计</t>
  </si>
  <si>
    <t>洪江市2021年一般公共预算基本支出表</t>
  </si>
  <si>
    <t>经济科目</t>
  </si>
  <si>
    <t>总计</t>
  </si>
  <si>
    <t>经济科目编码</t>
  </si>
  <si>
    <t>经济科目名称</t>
  </si>
  <si>
    <t>合计</t>
  </si>
  <si>
    <t>工资福利支出</t>
  </si>
  <si>
    <t xml:space="preserve">  津贴补贴</t>
  </si>
  <si>
    <t xml:space="preserve">  奖金</t>
  </si>
  <si>
    <t xml:space="preserve">  伙食补助费</t>
  </si>
  <si>
    <t xml:space="preserve">  绩效工资</t>
  </si>
  <si>
    <t xml:space="preserve">  职业年金缴费</t>
  </si>
  <si>
    <t xml:space="preserve">  职工基本医疗保险缴费</t>
  </si>
  <si>
    <t xml:space="preserve">  医疗费</t>
  </si>
  <si>
    <t xml:space="preserve">  机关事业单位基本养老保险缴费</t>
  </si>
  <si>
    <t xml:space="preserve">  基本工资</t>
  </si>
  <si>
    <t xml:space="preserve">  住房公积金</t>
  </si>
  <si>
    <t xml:space="preserve">  其他工资福利支出</t>
  </si>
  <si>
    <t xml:space="preserve">  其他社会保障缴费</t>
  </si>
  <si>
    <t>商品和服务支出</t>
  </si>
  <si>
    <t xml:space="preserve">  邮电费</t>
  </si>
  <si>
    <t xml:space="preserve">  会议费</t>
  </si>
  <si>
    <t xml:space="preserve">  劳务费</t>
  </si>
  <si>
    <t xml:space="preserve">  税金及附加费用</t>
  </si>
  <si>
    <t xml:space="preserve">  公务接待费</t>
  </si>
  <si>
    <t xml:space="preserve">  水费</t>
  </si>
  <si>
    <t xml:space="preserve">  公务用车运行维护费</t>
  </si>
  <si>
    <t xml:space="preserve">  专用材料费</t>
  </si>
  <si>
    <t xml:space="preserve">  电费</t>
  </si>
  <si>
    <t xml:space="preserve">  差旅费</t>
  </si>
  <si>
    <t xml:space="preserve">  委托业务费</t>
  </si>
  <si>
    <t xml:space="preserve">  其他商品和服务支出</t>
  </si>
  <si>
    <t xml:space="preserve">  咨询费</t>
  </si>
  <si>
    <t xml:space="preserve">  其他交通费用</t>
  </si>
  <si>
    <t xml:space="preserve">  租赁费</t>
  </si>
  <si>
    <t xml:space="preserve">  手续费</t>
  </si>
  <si>
    <t xml:space="preserve">  物业管理费</t>
  </si>
  <si>
    <t xml:space="preserve">  维修(护)费</t>
  </si>
  <si>
    <t xml:space="preserve">  福利费</t>
  </si>
  <si>
    <t xml:space="preserve">  培训费</t>
  </si>
  <si>
    <t xml:space="preserve">  办公费</t>
  </si>
  <si>
    <t xml:space="preserve">  工会经费</t>
  </si>
  <si>
    <t xml:space="preserve">  印刷费</t>
  </si>
  <si>
    <t xml:space="preserve">  被装购置费</t>
  </si>
  <si>
    <t>对个人和家庭的补助</t>
  </si>
  <si>
    <t xml:space="preserve">  医疗费补助</t>
  </si>
  <si>
    <t xml:space="preserve">  生活补助</t>
  </si>
  <si>
    <t xml:space="preserve">  其他对个人和家庭的补助支出</t>
  </si>
  <si>
    <t xml:space="preserve">  奖励金</t>
  </si>
  <si>
    <t xml:space="preserve">  救济费</t>
  </si>
  <si>
    <t xml:space="preserve">  助学金</t>
  </si>
  <si>
    <t xml:space="preserve">  退休费</t>
  </si>
  <si>
    <t xml:space="preserve">  抚恤金</t>
  </si>
  <si>
    <t>资本性支出(基本建设)</t>
  </si>
  <si>
    <t xml:space="preserve">  信息网络购建</t>
  </si>
  <si>
    <t>资本性支出</t>
  </si>
  <si>
    <t xml:space="preserve">  办公设备购置</t>
  </si>
  <si>
    <t xml:space="preserve">  基础设施建设</t>
  </si>
  <si>
    <t xml:space="preserve">  大型修缮</t>
  </si>
  <si>
    <t xml:space="preserve">  其他资本性支出</t>
  </si>
  <si>
    <t>其他支出</t>
  </si>
  <si>
    <t xml:space="preserve">  其他支出</t>
  </si>
  <si>
    <t>2021年洪江市一般公共预算税收返还和转移支付表</t>
  </si>
  <si>
    <t>金额</t>
  </si>
  <si>
    <t xml:space="preserve">  上级补助收入</t>
  </si>
  <si>
    <t xml:space="preserve">   一、返还性收入</t>
  </si>
  <si>
    <t xml:space="preserve">      所得税基数返还收入 </t>
  </si>
  <si>
    <t xml:space="preserve">      成品油税费改革税收返还收入</t>
  </si>
  <si>
    <t xml:space="preserve">      增值税税收返还收入</t>
  </si>
  <si>
    <t xml:space="preserve">      消费税税收返还收入</t>
  </si>
  <si>
    <t xml:space="preserve">      增值税“五五分享”税收返还收入</t>
  </si>
  <si>
    <t xml:space="preserve">      其他返还性收入</t>
  </si>
  <si>
    <t xml:space="preserve">    二、一般性转移支付收入</t>
  </si>
  <si>
    <t xml:space="preserve">      体制补助收入</t>
  </si>
  <si>
    <t xml:space="preserve">      均衡性转移支付收入</t>
  </si>
  <si>
    <t xml:space="preserve">      县级基本财力保障机制奖补资金收入</t>
  </si>
  <si>
    <t xml:space="preserve">      结算补助收入</t>
  </si>
  <si>
    <t xml:space="preserve">      资源枯竭型城市转移支付补助收入</t>
  </si>
  <si>
    <t xml:space="preserve">      企业事业单位划转补助收入</t>
  </si>
  <si>
    <t xml:space="preserve">      产粮（油）大县奖励资金收入</t>
  </si>
  <si>
    <t xml:space="preserve">      重点生态功能区转移支付收入</t>
  </si>
  <si>
    <t xml:space="preserve">      固定数额补助收入</t>
  </si>
  <si>
    <t xml:space="preserve">      革命老区转移支付收入</t>
  </si>
  <si>
    <t xml:space="preserve">      民族地区转移支付收入</t>
  </si>
  <si>
    <t xml:space="preserve">      边境地区转移支付收入</t>
  </si>
  <si>
    <t xml:space="preserve">      贫困地区转移支付收入</t>
  </si>
  <si>
    <t xml:space="preserve">      一般公共服务共同财政事权转移支付收入</t>
  </si>
  <si>
    <t xml:space="preserve">      外交共同财政事权转移支付收入</t>
  </si>
  <si>
    <t xml:space="preserve">      国防共同财政事权转移支付收入</t>
  </si>
  <si>
    <t xml:space="preserve">      公共安全共同财政事权转移支付收入</t>
  </si>
  <si>
    <t xml:space="preserve">      教育共同财政事权转移支付收入</t>
  </si>
  <si>
    <t xml:space="preserve">      科学技术共同财政事权转移支付收入</t>
  </si>
  <si>
    <t xml:space="preserve">      文化旅游体育与传媒共同财政事权转移支付收入</t>
  </si>
  <si>
    <t xml:space="preserve">      社会保障和就业共同财政事权转移支付收入</t>
  </si>
  <si>
    <t xml:space="preserve">      医疗卫生共同财政事权转移支付收入</t>
  </si>
  <si>
    <t xml:space="preserve">      节能环保共同财政事权转移支付收入</t>
  </si>
  <si>
    <t xml:space="preserve">      城乡社区共同财政事权转移支付收入</t>
  </si>
  <si>
    <t xml:space="preserve">      农林水共同财政事权转移支付收入</t>
  </si>
  <si>
    <t xml:space="preserve">      交通运输共同财政事权转移支付收入</t>
  </si>
  <si>
    <t xml:space="preserve">      资源勘探工业信息等共同财政事权转移支付收入</t>
  </si>
  <si>
    <t xml:space="preserve">      商业服务业等共同财政事权转移支付收入</t>
  </si>
  <si>
    <t xml:space="preserve">      金融共同财政事权转移支付收入</t>
  </si>
  <si>
    <t xml:space="preserve">      自然资源海洋气象等共同财政事权转移支付收入</t>
  </si>
  <si>
    <t xml:space="preserve">      住房保障共同财政事权转移支付收入</t>
  </si>
  <si>
    <t xml:space="preserve">      粮油物资储备共同财政事权转移支付收入</t>
  </si>
  <si>
    <t xml:space="preserve">      灾害防治及应急管理共同财政事权转移支付收入</t>
  </si>
  <si>
    <t xml:space="preserve">      其他共同财政事权转移支付收入</t>
  </si>
  <si>
    <t xml:space="preserve">      其他一般性转移支付收入</t>
  </si>
  <si>
    <t xml:space="preserve">    三、专项转移支付收入</t>
  </si>
  <si>
    <t xml:space="preserve">      一般公共服务</t>
  </si>
  <si>
    <t xml:space="preserve">      外交</t>
  </si>
  <si>
    <t xml:space="preserve">      国防</t>
  </si>
  <si>
    <t xml:space="preserve">      公共安全</t>
  </si>
  <si>
    <t xml:space="preserve">      教育</t>
  </si>
  <si>
    <t xml:space="preserve">      科学技术</t>
  </si>
  <si>
    <t xml:space="preserve">      文化旅游体育与传媒</t>
  </si>
  <si>
    <t xml:space="preserve">      社会保障和就业</t>
  </si>
  <si>
    <t xml:space="preserve">      卫生健康</t>
  </si>
  <si>
    <t xml:space="preserve">      节能环保</t>
  </si>
  <si>
    <t xml:space="preserve">      城乡社区</t>
  </si>
  <si>
    <t xml:space="preserve">      农林水</t>
  </si>
  <si>
    <t xml:space="preserve">      交通运输</t>
  </si>
  <si>
    <t xml:space="preserve">      资源勘探工业信息等</t>
  </si>
  <si>
    <t xml:space="preserve">      商业服务业等</t>
  </si>
  <si>
    <t xml:space="preserve">      金融</t>
  </si>
  <si>
    <t xml:space="preserve">      自然资源海洋气象等</t>
  </si>
  <si>
    <t xml:space="preserve">      住房保障</t>
  </si>
  <si>
    <t xml:space="preserve">      粮油物资储备</t>
  </si>
  <si>
    <t xml:space="preserve">      灾害防治及应急管理</t>
  </si>
  <si>
    <t xml:space="preserve">      其他收入</t>
  </si>
  <si>
    <t>洪江市2020年地方政府债务一般限额及余额预算情况表</t>
  </si>
  <si>
    <t>地   区</t>
  </si>
  <si>
    <t>2020年债务限额</t>
  </si>
  <si>
    <t>2020年债务余额预计执行数</t>
  </si>
  <si>
    <t>一般债务</t>
  </si>
  <si>
    <t>专项债务</t>
  </si>
  <si>
    <t>公  式</t>
  </si>
  <si>
    <t>A=B+C</t>
  </si>
  <si>
    <t>B</t>
  </si>
  <si>
    <t>C</t>
  </si>
  <si>
    <t>D=E+F</t>
  </si>
  <si>
    <t>E</t>
  </si>
  <si>
    <t>F</t>
  </si>
  <si>
    <t xml:space="preserve">    洪江市</t>
  </si>
  <si>
    <t>注：1.本表反映上一年度本地区、本级及分地区地方政府债务限额及余额预计执行数。</t>
  </si>
  <si>
    <t>2.本表由县级以上地方各级财政部门在同级人民代表大会批准预算后二十日内公开。</t>
  </si>
  <si>
    <t>2021年政府性基金预算收支表</t>
  </si>
  <si>
    <t>2021年1月5日</t>
  </si>
  <si>
    <t xml:space="preserve">收  入 </t>
  </si>
  <si>
    <t>支  出</t>
  </si>
  <si>
    <t>类  别</t>
  </si>
  <si>
    <t>增减</t>
  </si>
  <si>
    <t>一、基金收入</t>
  </si>
  <si>
    <t>一、 基金支出</t>
  </si>
  <si>
    <t xml:space="preserve">   1、本级基金收入</t>
  </si>
  <si>
    <t xml:space="preserve">   1、本级基金收入安排支出</t>
  </si>
  <si>
    <t xml:space="preserve">      其中：国有土地使用权出让收入</t>
  </si>
  <si>
    <t xml:space="preserve">   2、上级补助收入安排支出</t>
  </si>
  <si>
    <t xml:space="preserve">   2、城市基础设施配套费</t>
  </si>
  <si>
    <t xml:space="preserve">   3、专项债券安排支出</t>
  </si>
  <si>
    <t xml:space="preserve">   3、城市污水处理费</t>
  </si>
  <si>
    <t xml:space="preserve">    其中：新增专项债券支出</t>
  </si>
  <si>
    <t xml:space="preserve">          再融资专项债券还本</t>
  </si>
  <si>
    <t xml:space="preserve">    4、抗疫特别国债转贷支出</t>
  </si>
  <si>
    <t>四、专项债券转贷收入</t>
  </si>
  <si>
    <t>二、基金上解支出</t>
  </si>
  <si>
    <t xml:space="preserve">    其中：新增专项债券</t>
  </si>
  <si>
    <t xml:space="preserve">          再融资专项债券</t>
  </si>
  <si>
    <t>五、抗疫特别国债转贷收入</t>
  </si>
  <si>
    <t>基金支出总计</t>
  </si>
  <si>
    <t>基金收入总计</t>
  </si>
  <si>
    <t>2021年政府性基金预算收入表</t>
  </si>
  <si>
    <t>2021年政府性基金预算支出表</t>
  </si>
  <si>
    <t>2021年本级政府性基金收支明细表</t>
  </si>
  <si>
    <t>金额单位：万元</t>
  </si>
  <si>
    <t>收         入</t>
  </si>
  <si>
    <t>支          出</t>
  </si>
  <si>
    <t>名  称</t>
  </si>
  <si>
    <t>科目代码</t>
  </si>
  <si>
    <t>本级收入</t>
  </si>
  <si>
    <t>名   称</t>
  </si>
  <si>
    <t>支出</t>
  </si>
  <si>
    <t>收入合计</t>
  </si>
  <si>
    <t>一、国有土地使用权出让收入</t>
  </si>
  <si>
    <t>一、国有土地使用权出让收入安排的支出</t>
  </si>
  <si>
    <t xml:space="preserve"> 1、土地出让价款收入</t>
  </si>
  <si>
    <t xml:space="preserve">  1、征地拆迁费用及城市建设支出</t>
  </si>
  <si>
    <t xml:space="preserve"> 2、其他国有土地出让收入</t>
  </si>
  <si>
    <t xml:space="preserve">  2、耕地占补平衡和增减挂钩成本</t>
  </si>
  <si>
    <t xml:space="preserve">  3、政府隐性债务偿债支出</t>
  </si>
  <si>
    <t xml:space="preserve">  4、政府债券利息</t>
  </si>
  <si>
    <t>二、城市基础设施配套费</t>
  </si>
  <si>
    <t>二、城市基础设施配套费安排的支出</t>
  </si>
  <si>
    <t xml:space="preserve">  1、城市新增设施维护费</t>
  </si>
  <si>
    <t xml:space="preserve">  2、黔阳古城维修保护</t>
  </si>
  <si>
    <t xml:space="preserve">  3、市政公共设施用水</t>
  </si>
  <si>
    <t xml:space="preserve">  4、市直管公房维修</t>
  </si>
  <si>
    <t xml:space="preserve">  5、白蚁防治经费</t>
  </si>
  <si>
    <t xml:space="preserve">  6、黔城城区路灯电费</t>
  </si>
  <si>
    <t xml:space="preserve">  7、执收成本5%</t>
  </si>
  <si>
    <t>三、城市污水处理费</t>
  </si>
  <si>
    <t>三、城市污水处理费安排的支出</t>
  </si>
  <si>
    <t xml:space="preserve">  1、黔城污水处理厂运行经费</t>
  </si>
  <si>
    <t xml:space="preserve">  2、双溪（工业园）污水处理厂运行经费</t>
  </si>
  <si>
    <t xml:space="preserve">  3、乡镇污水处理厂运行经费（含安江）</t>
  </si>
  <si>
    <t xml:space="preserve">  4、污水泵站运行经费</t>
  </si>
  <si>
    <t xml:space="preserve">  5、执收成本10%</t>
  </si>
  <si>
    <t>洪江市2021年政府性基金转移支付预算情况表</t>
  </si>
  <si>
    <t>政府性基金上级补助收入合计</t>
  </si>
  <si>
    <t>一、文化旅游体育与传媒支出</t>
  </si>
  <si>
    <t xml:space="preserve">   国家电影事业发展专项资金安排的支出</t>
  </si>
  <si>
    <t xml:space="preserve">   旅游发展基金支出</t>
  </si>
  <si>
    <t xml:space="preserve">   国家电影事业发展专项资金对应专项债务收入安排的支出</t>
  </si>
  <si>
    <t>二、社会保障和就业支出</t>
  </si>
  <si>
    <t xml:space="preserve">    大中型水库移民后期扶持基金支出</t>
  </si>
  <si>
    <t xml:space="preserve">    小型水库移民扶助基金安排的支出</t>
  </si>
  <si>
    <t xml:space="preserve">    小型水库移民扶助基金对应专项债务收入安排的支出</t>
  </si>
  <si>
    <t>三、节能环保支出</t>
  </si>
  <si>
    <t xml:space="preserve">    可再生能源电价附加收入安排的支出</t>
  </si>
  <si>
    <t xml:space="preserve">    废弃电器电子产品处理基金支出</t>
  </si>
  <si>
    <t>四、城乡社区支出</t>
  </si>
  <si>
    <t xml:space="preserve">    国有土地使用权出让收入安排的支出</t>
  </si>
  <si>
    <t xml:space="preserve">    国有土地收益基金安排的支出</t>
  </si>
  <si>
    <t xml:space="preserve">    农业土地开发资金安排的支出</t>
  </si>
  <si>
    <t xml:space="preserve">    城市基础设施配套费安排的支出</t>
  </si>
  <si>
    <t xml:space="preserve">    污水处理费安排的支出</t>
  </si>
  <si>
    <t xml:space="preserve">    土地储备专项债券收入安排的支出</t>
  </si>
  <si>
    <t xml:space="preserve">    棚户区改造专项债券收入安排的支出</t>
  </si>
  <si>
    <t xml:space="preserve">    城市基础设施配套费对应专项债务收入安排的支出</t>
  </si>
  <si>
    <t xml:space="preserve">    污水处理费对应专项债务收入安排的支出</t>
  </si>
  <si>
    <t xml:space="preserve">    国有土地使用权出让收入对应专项债务收入安排的支出</t>
  </si>
  <si>
    <t>五、农林水支出</t>
  </si>
  <si>
    <t xml:space="preserve">    大中型水库库区基金安排的支出</t>
  </si>
  <si>
    <t xml:space="preserve">    三峡水库库区基金支出</t>
  </si>
  <si>
    <t xml:space="preserve">    国家重大水利工程建设基金安排的支出</t>
  </si>
  <si>
    <t xml:space="preserve">    大中型水库库区基金对应专项债务收入安排的支出</t>
  </si>
  <si>
    <t xml:space="preserve">    国家重大水利工程建设基金对应专项债务收入安排的支出</t>
  </si>
  <si>
    <t>六、交通运输支出</t>
  </si>
  <si>
    <t xml:space="preserve">    海南省高等级公路车辆通行附加费安排的支出</t>
  </si>
  <si>
    <t xml:space="preserve">    车辆通行费安排的支出</t>
  </si>
  <si>
    <t xml:space="preserve">    港口建设费安排的支出</t>
  </si>
  <si>
    <t xml:space="preserve">    铁路建设基金支出</t>
  </si>
  <si>
    <t xml:space="preserve">    船舶油污损害赔偿基金支出</t>
  </si>
  <si>
    <t xml:space="preserve">    民航发展基金支出</t>
  </si>
  <si>
    <t xml:space="preserve">    海南省高等级公路车辆通行附加费对应专项债务收入安排的支出</t>
  </si>
  <si>
    <t xml:space="preserve">    政府收费公路专项债券收入安排的支出</t>
  </si>
  <si>
    <t xml:space="preserve">    车辆通行费对应专项债务收入安排的支出</t>
  </si>
  <si>
    <t xml:space="preserve">    港口建设费对应专项债务收入安排的支出</t>
  </si>
  <si>
    <t>七、资源勘探工业信息等支出</t>
  </si>
  <si>
    <t xml:space="preserve">    农网还贷资金支出</t>
  </si>
  <si>
    <t>八、其他支出</t>
  </si>
  <si>
    <t xml:space="preserve">    其他政府性基金及对应专项债务收入安排的支出</t>
  </si>
  <si>
    <t xml:space="preserve">    彩票发行销售机构业务费安排的支出</t>
  </si>
  <si>
    <t xml:space="preserve">    彩票公益金安排的支出</t>
  </si>
  <si>
    <t>九、债务付息支出</t>
  </si>
  <si>
    <t>十、债务发行费用支出</t>
  </si>
  <si>
    <t>十一、抗疫特别国债安排的支出</t>
  </si>
  <si>
    <t>洪江市2020年地方政府专项债务限额及余额预算情况表</t>
  </si>
  <si>
    <t>洪江市2021年国有资本经营预算收支表</t>
  </si>
  <si>
    <t>一、本年收入</t>
  </si>
  <si>
    <t>一、本年支出</t>
  </si>
  <si>
    <t>二、上级补助</t>
  </si>
  <si>
    <t>二、调出资金</t>
  </si>
  <si>
    <t>三、上年结转</t>
  </si>
  <si>
    <t>三、结转下年</t>
  </si>
  <si>
    <t>国有资本经营收入合计</t>
  </si>
  <si>
    <t xml:space="preserve">  国有资本经营预算支出合计</t>
  </si>
  <si>
    <t>洪江市2021年国有资本经营预算收入表</t>
  </si>
  <si>
    <t>洪江市2021年国有资本经营预算支出表</t>
  </si>
  <si>
    <t>洪江市2021年社会保险基金预算收支总表</t>
  </si>
  <si>
    <t>项        目</t>
  </si>
  <si>
    <t>城乡居民基本          养老保险基金</t>
  </si>
  <si>
    <t>机关事业单位           基本养老保险基金</t>
  </si>
  <si>
    <t>失业保险基金</t>
  </si>
  <si>
    <t>一、收入</t>
  </si>
  <si>
    <t xml:space="preserve">    其中:1.社会保险费收入</t>
  </si>
  <si>
    <t xml:space="preserve">         2.利息收入</t>
  </si>
  <si>
    <t xml:space="preserve">         3.财政补贴收入</t>
  </si>
  <si>
    <t xml:space="preserve">         4.委托投资收益</t>
  </si>
  <si>
    <t xml:space="preserve">         5.其他收入</t>
  </si>
  <si>
    <t xml:space="preserve">         6.转移收入</t>
  </si>
  <si>
    <t xml:space="preserve">         7.上级补助收入</t>
  </si>
  <si>
    <t xml:space="preserve">         8.下级上解收入</t>
  </si>
  <si>
    <t>二、支出</t>
  </si>
  <si>
    <t xml:space="preserve">    其中:1.社会保险待遇支出</t>
  </si>
  <si>
    <t xml:space="preserve">         2.其他支出</t>
  </si>
  <si>
    <t xml:space="preserve">         3.转移支出</t>
  </si>
  <si>
    <t xml:space="preserve">         4.补助下级支出</t>
  </si>
  <si>
    <t xml:space="preserve">         5.上解上级支出</t>
  </si>
  <si>
    <t>三、本年收支结余</t>
  </si>
  <si>
    <t>四、年末滚存结余</t>
  </si>
  <si>
    <t>说明：企业养老保险基金省级统筹，职工医疗保险基金、城乡居民医疗保险基金、工伤保险基金怀化市级统筹，分别由省、怀化市编制预算。</t>
  </si>
  <si>
    <t>洪江市2021年社会保险基金预算收入表</t>
  </si>
  <si>
    <t>表18</t>
  </si>
  <si>
    <t>洪江市2021年社会保险基金预算支出表</t>
  </si>
  <si>
    <t>二、本年收支结余</t>
  </si>
  <si>
    <t>三、年末滚存结余</t>
  </si>
  <si>
    <t xml:space="preserve">2021年"三公"经费表 </t>
  </si>
  <si>
    <t>单位：元</t>
  </si>
  <si>
    <t>单位代码</t>
  </si>
  <si>
    <t>单位名称</t>
  </si>
  <si>
    <t>"三公"经费预算数</t>
  </si>
  <si>
    <t>小计</t>
  </si>
  <si>
    <t>公务接待费</t>
  </si>
  <si>
    <t>车辆购置及运行费用</t>
  </si>
  <si>
    <t>因公出国费</t>
  </si>
  <si>
    <t>公务用车运行维护费</t>
  </si>
  <si>
    <t>公务用车购置</t>
  </si>
  <si>
    <t>101001</t>
  </si>
  <si>
    <t>洪江市市委办本级</t>
  </si>
  <si>
    <t>102001</t>
  </si>
  <si>
    <t>洪江市政府办本级</t>
  </si>
  <si>
    <t>103001</t>
  </si>
  <si>
    <t>洪江市人大本级</t>
  </si>
  <si>
    <t>104001</t>
  </si>
  <si>
    <t>洪江市政协本级</t>
  </si>
  <si>
    <t>105001</t>
  </si>
  <si>
    <t>洪江市纪委本级</t>
  </si>
  <si>
    <t>106001</t>
  </si>
  <si>
    <t>洪江市组织部本级</t>
  </si>
  <si>
    <t>107001</t>
  </si>
  <si>
    <t>洪江市宣传部本级</t>
  </si>
  <si>
    <t>108001</t>
  </si>
  <si>
    <t>洪江市统战部本级</t>
  </si>
  <si>
    <t>111001</t>
  </si>
  <si>
    <t>洪江市政法委本级</t>
  </si>
  <si>
    <t>112001</t>
  </si>
  <si>
    <t>洪江市妇联本级</t>
  </si>
  <si>
    <t>113001</t>
  </si>
  <si>
    <t>洪江市工商联本级</t>
  </si>
  <si>
    <t>114001</t>
  </si>
  <si>
    <t>洪江市编委本级</t>
  </si>
  <si>
    <t>115001</t>
  </si>
  <si>
    <t>洪江市团委本级</t>
  </si>
  <si>
    <t>116001</t>
  </si>
  <si>
    <t>洪江市史志研究室本级</t>
  </si>
  <si>
    <t>117001</t>
  </si>
  <si>
    <t>洪江市信访局本级</t>
  </si>
  <si>
    <t>119001</t>
  </si>
  <si>
    <t>洪江市公安局本级</t>
  </si>
  <si>
    <t>122001</t>
  </si>
  <si>
    <t>洪江市司法局本级</t>
  </si>
  <si>
    <t>126001</t>
  </si>
  <si>
    <t>洪江市统计局本级</t>
  </si>
  <si>
    <t>127001</t>
  </si>
  <si>
    <t>洪江市审计局本级</t>
  </si>
  <si>
    <t>128001</t>
  </si>
  <si>
    <t>洪江市财政局本级</t>
  </si>
  <si>
    <t>129001</t>
  </si>
  <si>
    <t>洪江市委党校本级</t>
  </si>
  <si>
    <t>130001</t>
  </si>
  <si>
    <t>洪江市老干部服务中心本级</t>
  </si>
  <si>
    <t>132001</t>
  </si>
  <si>
    <t>洪江市财税办本级</t>
  </si>
  <si>
    <t>135001</t>
  </si>
  <si>
    <t>洪江市公安局交通管理中心本级</t>
  </si>
  <si>
    <t>136001</t>
  </si>
  <si>
    <t>洪江市森林公安局本级</t>
  </si>
  <si>
    <t>137001</t>
  </si>
  <si>
    <t>洪江市市场监督管理局本级</t>
  </si>
  <si>
    <t>138001</t>
  </si>
  <si>
    <t>洪江市接待服务中心本级</t>
  </si>
  <si>
    <t>139001</t>
  </si>
  <si>
    <t>洪江市政务服务中心本级</t>
  </si>
  <si>
    <t>148001</t>
  </si>
  <si>
    <t>洪江市委巡察工作领导小组办公室本级</t>
  </si>
  <si>
    <t>149001</t>
  </si>
  <si>
    <t>洪江市委网络安全和信息化委员会办公室本级</t>
  </si>
  <si>
    <t>150001</t>
  </si>
  <si>
    <t>洪江市中药材产业发展中心本级</t>
  </si>
  <si>
    <t>151001</t>
  </si>
  <si>
    <t>洪江市社会科学界联合会本级</t>
  </si>
  <si>
    <t>201001</t>
  </si>
  <si>
    <t>洪江市教育局本级</t>
  </si>
  <si>
    <t>201002</t>
  </si>
  <si>
    <t>洪江市教育局学校合计</t>
  </si>
  <si>
    <t>213001</t>
  </si>
  <si>
    <t>洪江市文化旅游广电体育局本级</t>
  </si>
  <si>
    <t>216001</t>
  </si>
  <si>
    <t>洪江市档案馆本级</t>
  </si>
  <si>
    <t>217001</t>
  </si>
  <si>
    <t>洪江市融媒体中心本级</t>
  </si>
  <si>
    <t>218001</t>
  </si>
  <si>
    <t>洪江市科技局本级</t>
  </si>
  <si>
    <t>219001</t>
  </si>
  <si>
    <t>洪江市科协本级</t>
  </si>
  <si>
    <t>220001</t>
  </si>
  <si>
    <t>洪江市文化综合执法局本级</t>
  </si>
  <si>
    <t>221001</t>
  </si>
  <si>
    <t>洪江市文学艺术界联合会</t>
  </si>
  <si>
    <t>222001</t>
  </si>
  <si>
    <t>洪江市旅游发展事务中心本级</t>
  </si>
  <si>
    <t>223001</t>
  </si>
  <si>
    <t>洪江市体校</t>
  </si>
  <si>
    <t>301001</t>
  </si>
  <si>
    <t>洪江市民政局本级</t>
  </si>
  <si>
    <t>301003</t>
  </si>
  <si>
    <t>洪江市社会福利院</t>
  </si>
  <si>
    <t>302001</t>
  </si>
  <si>
    <t>洪江市卫生健康局本级</t>
  </si>
  <si>
    <t>303001</t>
  </si>
  <si>
    <t>洪江市人力资源和社会保障局本级</t>
  </si>
  <si>
    <t>304001</t>
  </si>
  <si>
    <t>洪江市社会保险服务中心本级</t>
  </si>
  <si>
    <t>307001</t>
  </si>
  <si>
    <t>洪江市工伤保险服务中心本级</t>
  </si>
  <si>
    <t>308001</t>
  </si>
  <si>
    <t>洪江市残疾人联合会本级</t>
  </si>
  <si>
    <t>311001</t>
  </si>
  <si>
    <t>洪江市疾病预防控制中心本级</t>
  </si>
  <si>
    <t>312001</t>
  </si>
  <si>
    <t>洪江市卫生计生综合监督执法局本级</t>
  </si>
  <si>
    <t>313001</t>
  </si>
  <si>
    <t>洪江市医疗保障局本级</t>
  </si>
  <si>
    <t>315001</t>
  </si>
  <si>
    <t>洪江市劳动保障监察大队本级</t>
  </si>
  <si>
    <t>316001</t>
  </si>
  <si>
    <t>洪江市计划生育协会本级</t>
  </si>
  <si>
    <t>317001</t>
  </si>
  <si>
    <t>洪江市退役军人事务管理局本级</t>
  </si>
  <si>
    <t>395001</t>
  </si>
  <si>
    <t>洪江市妇幼保健院</t>
  </si>
  <si>
    <t>397001</t>
  </si>
  <si>
    <t>洪江市就业服务中心本级</t>
  </si>
  <si>
    <t>401001</t>
  </si>
  <si>
    <t>洪江市工业和信息化局本级</t>
  </si>
  <si>
    <t>402001</t>
  </si>
  <si>
    <t>洪江市供销合作联合社本级</t>
  </si>
  <si>
    <t>403001</t>
  </si>
  <si>
    <t>洪江市应急管理局本级</t>
  </si>
  <si>
    <t>405001</t>
  </si>
  <si>
    <t>洪江市工业集中区管理委员会本级</t>
  </si>
  <si>
    <t>501001</t>
  </si>
  <si>
    <t>洪江市自然资源局本级</t>
  </si>
  <si>
    <t>502001</t>
  </si>
  <si>
    <t>洪江市住房和城市建设局本级</t>
  </si>
  <si>
    <t>504001</t>
  </si>
  <si>
    <t>洪江市交通局本级</t>
  </si>
  <si>
    <t>504002</t>
  </si>
  <si>
    <t>洪江市水运事务中心</t>
  </si>
  <si>
    <t>504003</t>
  </si>
  <si>
    <t>洪江市道路运输服务中心</t>
  </si>
  <si>
    <t>504005</t>
  </si>
  <si>
    <t>洪江市交通建设质量安全监督站</t>
  </si>
  <si>
    <t>505001</t>
  </si>
  <si>
    <t>洪江市总工会本级</t>
  </si>
  <si>
    <t>506001</t>
  </si>
  <si>
    <t>洪江市发展和改革局本级</t>
  </si>
  <si>
    <t>507001</t>
  </si>
  <si>
    <t>洪江市住房保障服务中心本级</t>
  </si>
  <si>
    <t>509001</t>
  </si>
  <si>
    <t>洪江市环境卫生管理所本级</t>
  </si>
  <si>
    <t>513001</t>
  </si>
  <si>
    <t>洪江市城市管理和综合执法局本级</t>
  </si>
  <si>
    <t>516001</t>
  </si>
  <si>
    <t>洪江市公路建设养护中心本级</t>
  </si>
  <si>
    <t>521001</t>
  </si>
  <si>
    <t>洪江市土地储备中心本级</t>
  </si>
  <si>
    <t>604001</t>
  </si>
  <si>
    <t>洪江市农业农村局本级</t>
  </si>
  <si>
    <t>605001</t>
  </si>
  <si>
    <t>洪江市农村经营服务站本级</t>
  </si>
  <si>
    <t>606001</t>
  </si>
  <si>
    <t>洪江市农机事务中心本级</t>
  </si>
  <si>
    <t>607001</t>
  </si>
  <si>
    <t>洪江市畜牧水产事务中心本级</t>
  </si>
  <si>
    <t>608001</t>
  </si>
  <si>
    <t>洪江市水利局本级</t>
  </si>
  <si>
    <t>608003</t>
  </si>
  <si>
    <t>洪江市螺丝塘水电站后续工作管理办公室</t>
  </si>
  <si>
    <t>609001</t>
  </si>
  <si>
    <t>湖南雪峰山国家森林公园管理处</t>
  </si>
  <si>
    <t>610001</t>
  </si>
  <si>
    <t>洪江市八面山国有林场</t>
  </si>
  <si>
    <t>611001</t>
  </si>
  <si>
    <t>洪江市雪峰山国有林场</t>
  </si>
  <si>
    <t>612001</t>
  </si>
  <si>
    <t>洪江市扶贫开发办公室本级</t>
  </si>
  <si>
    <t>613001</t>
  </si>
  <si>
    <t>湖南洪江清江湖国家湿地公园管理处</t>
  </si>
  <si>
    <t>621001</t>
  </si>
  <si>
    <t>洪江市林业局本级</t>
  </si>
  <si>
    <t>677001</t>
  </si>
  <si>
    <t>洪江市八面山水管所</t>
  </si>
  <si>
    <t>702001</t>
  </si>
  <si>
    <t>洪江市商务局本级</t>
  </si>
  <si>
    <t>801001</t>
  </si>
  <si>
    <t>洪江市库区移民事务中心本级</t>
  </si>
  <si>
    <t>科目名称</t>
  </si>
  <si>
    <t>行次</t>
  </si>
  <si>
    <t>预算数为执行数的%</t>
  </si>
  <si>
    <t xml:space="preserve">费用性支出 </t>
  </si>
  <si>
    <t>省本级</t>
  </si>
  <si>
    <t>地市级及以下</t>
  </si>
  <si>
    <t>栏次</t>
  </si>
  <si>
    <t xml:space="preserve">一、国有资本经营预算支出 </t>
  </si>
  <si>
    <t>其他解决历史遗留问题及改革成本支出</t>
  </si>
  <si>
    <t>其他国有资本经营预算支出</t>
  </si>
  <si>
    <t>本年支出合计</t>
  </si>
  <si>
    <r>
      <t>2020</t>
    </r>
    <r>
      <rPr>
        <sz val="11"/>
        <rFont val="等线"/>
        <charset val="134"/>
      </rPr>
      <t>年执行数</t>
    </r>
  </si>
  <si>
    <r>
      <t>2021</t>
    </r>
    <r>
      <rPr>
        <sz val="11"/>
        <rFont val="等线"/>
        <charset val="134"/>
      </rPr>
      <t>年预算数</t>
    </r>
  </si>
  <si>
    <r>
      <t>注: 以上科目以2020</t>
    </r>
    <r>
      <rPr>
        <sz val="11"/>
        <rFont val="等线"/>
        <charset val="134"/>
      </rPr>
      <t>年政府收支分类科目为准。</t>
    </r>
  </si>
  <si>
    <t>洪江市2021年本级国有资本经营支出预算表</t>
    <phoneticPr fontId="26" type="noConversion"/>
  </si>
  <si>
    <t>地区名称</t>
  </si>
  <si>
    <t>市（县、镇）名1</t>
  </si>
  <si>
    <t>市（县、镇）名2</t>
  </si>
  <si>
    <t>市（县、镇）名3</t>
  </si>
  <si>
    <t>市（县、镇）名4</t>
  </si>
  <si>
    <t>市（县、镇）名5</t>
  </si>
  <si>
    <t>……</t>
  </si>
  <si>
    <t>未分配数</t>
  </si>
  <si>
    <t>洪江市2021年国有资本经营预算转移支付预算表</t>
    <phoneticPr fontId="26" type="noConversion"/>
  </si>
  <si>
    <t>注：洪江市无国有资本经营对下转移支付预算，故以空表列示</t>
    <phoneticPr fontId="26" type="noConversion"/>
  </si>
  <si>
    <t>2021年本级一般公共预算对下级转移支付分项目支出表</t>
  </si>
  <si>
    <t>单位:万元</t>
  </si>
  <si>
    <t>项     目</t>
  </si>
  <si>
    <t>一、一般性转移性收入</t>
  </si>
  <si>
    <t xml:space="preserve">    返还性收入</t>
  </si>
  <si>
    <t xml:space="preserve">      所得税基数返还收入</t>
  </si>
  <si>
    <t xml:space="preserve">      成品油价格和税费改革税收返还收入</t>
  </si>
  <si>
    <t xml:space="preserve">      其他税收返还收入</t>
  </si>
  <si>
    <t xml:space="preserve">    一般性转移支付收入</t>
  </si>
  <si>
    <t xml:space="preserve">      成品油价格和税费改革转移支付补助收入</t>
  </si>
  <si>
    <t xml:space="preserve">      基层公检法司转移支付收入</t>
  </si>
  <si>
    <t xml:space="preserve">      城乡义务教育转移支付收入</t>
  </si>
  <si>
    <t xml:space="preserve">      基本养老金转移支付收入</t>
  </si>
  <si>
    <t xml:space="preserve">      城乡居民基本医疗保险转移支付收入</t>
  </si>
  <si>
    <t xml:space="preserve">      农村综合改革转移支付收入</t>
  </si>
  <si>
    <t xml:space="preserve">      产粮(油)大县奖励资金收入</t>
  </si>
  <si>
    <t xml:space="preserve">      一般公共服务共同财政事权转移支付收入  </t>
  </si>
  <si>
    <t xml:space="preserve">      外交共同财政事权转移支付收入  </t>
  </si>
  <si>
    <t xml:space="preserve">      国防共同财政事权转移支付收入  </t>
  </si>
  <si>
    <t xml:space="preserve">      公共安全共同财政事权转移支付收入  </t>
  </si>
  <si>
    <t xml:space="preserve">      教育共同财政事权转移支付收入  </t>
  </si>
  <si>
    <t xml:space="preserve">      科学技术共同财政事权转移支付收入  </t>
  </si>
  <si>
    <t xml:space="preserve">      社会保障和就业共同财政事权转移支付收入  </t>
  </si>
  <si>
    <t xml:space="preserve">      卫生健康共同财政事权转移支付收入  </t>
  </si>
  <si>
    <t xml:space="preserve">      节能环保共同财政事权转移支付收入  </t>
  </si>
  <si>
    <t xml:space="preserve">      城乡社区共同财政事权转移支付收入  </t>
  </si>
  <si>
    <t xml:space="preserve">      农林水共同财政事权转移支付收入  </t>
  </si>
  <si>
    <t xml:space="preserve">      交通运输共同财政事权转移支付收入  </t>
  </si>
  <si>
    <t xml:space="preserve">      资源勘探信息等共同财政事权转移支付收入  </t>
  </si>
  <si>
    <t xml:space="preserve">      商业服务业等共同财政事权转移支付收入  </t>
  </si>
  <si>
    <t xml:space="preserve">      金融共同财政事权转移支付收入  </t>
  </si>
  <si>
    <t xml:space="preserve">      住房保障共同财政事权转移支付收入  </t>
  </si>
  <si>
    <t xml:space="preserve">      粮油物资储备共同财政事权转移支付收入  </t>
  </si>
  <si>
    <t xml:space="preserve">      其他共同财政事权转移支付收入  </t>
  </si>
  <si>
    <t>二、专项转移支付收入</t>
  </si>
  <si>
    <t xml:space="preserve">      文化体育与传媒</t>
  </si>
  <si>
    <t xml:space="preserve">      医疗卫生</t>
  </si>
  <si>
    <t xml:space="preserve">      资源勘探电力信息等</t>
  </si>
  <si>
    <t xml:space="preserve">      国土海洋气象等</t>
  </si>
  <si>
    <t>合       计</t>
  </si>
  <si>
    <t>2021年本级一般公共预算对下级的转移支付分地区支出表</t>
  </si>
  <si>
    <t>地  区</t>
  </si>
  <si>
    <t>年初预算数</t>
  </si>
  <si>
    <t>决算数</t>
  </si>
  <si>
    <t>完成预算%</t>
  </si>
  <si>
    <t xml:space="preserve">   ....</t>
  </si>
  <si>
    <t>洪江市一般公共预算收支表</t>
    <phoneticPr fontId="56" type="noConversion"/>
  </si>
  <si>
    <t xml:space="preserve"> 洪江市一般公共预算收入表</t>
    <phoneticPr fontId="56" type="noConversion"/>
  </si>
  <si>
    <t>洪江市一般公共预算支出表</t>
    <phoneticPr fontId="56" type="noConversion"/>
  </si>
  <si>
    <t xml:space="preserve"> 洪江市一般公共预算本级支出表</t>
    <phoneticPr fontId="56" type="noConversion"/>
  </si>
  <si>
    <t>洪江市一般公共预算本级基本支出表</t>
    <phoneticPr fontId="56" type="noConversion"/>
  </si>
  <si>
    <t>洪江市一般公共预算税收返还和转移支付表</t>
    <phoneticPr fontId="56" type="noConversion"/>
  </si>
  <si>
    <t>洪江市政府一般债务限额和余额情况表</t>
    <phoneticPr fontId="56" type="noConversion"/>
  </si>
  <si>
    <t>洪江市政府性基金预算收支表</t>
    <phoneticPr fontId="56" type="noConversion"/>
  </si>
  <si>
    <t>洪江市政府性基金预算收入表</t>
    <phoneticPr fontId="56" type="noConversion"/>
  </si>
  <si>
    <t>洪江市政府性基金预算支出表</t>
    <phoneticPr fontId="56" type="noConversion"/>
  </si>
  <si>
    <t>洪江市本级政府性基金收支明细表</t>
    <phoneticPr fontId="56" type="noConversion"/>
  </si>
  <si>
    <t>洪江市政府性基金转移支付预算情况表</t>
    <phoneticPr fontId="56" type="noConversion"/>
  </si>
  <si>
    <t>洪江市政府专项债务限额和余额情况表</t>
    <phoneticPr fontId="56" type="noConversion"/>
  </si>
  <si>
    <t>洪江市国有资本经营收支预算表</t>
    <phoneticPr fontId="56" type="noConversion"/>
  </si>
  <si>
    <t>洪江市国有资本经营预算收入表</t>
    <phoneticPr fontId="56" type="noConversion"/>
  </si>
  <si>
    <t>洪江市国有资本经营预算支出表</t>
    <phoneticPr fontId="56" type="noConversion"/>
  </si>
  <si>
    <t>洪江市本级国有资本经营预算支出表</t>
    <phoneticPr fontId="56" type="noConversion"/>
  </si>
  <si>
    <t>洪江市国有资本经营预算转移支付表</t>
    <phoneticPr fontId="56" type="noConversion"/>
  </si>
  <si>
    <t>洪江市社会保险基金预算总表</t>
    <phoneticPr fontId="56" type="noConversion"/>
  </si>
  <si>
    <t>洪江市社会保险基金预算收入表</t>
    <phoneticPr fontId="56" type="noConversion"/>
  </si>
  <si>
    <t>洪江市社会保险基金预算支出表</t>
    <phoneticPr fontId="56" type="noConversion"/>
  </si>
  <si>
    <t>洪江市“三公”经费支出预算表</t>
    <phoneticPr fontId="56" type="noConversion"/>
  </si>
  <si>
    <t>一般公共预算对下级转移支付分项目支出表</t>
    <phoneticPr fontId="56" type="noConversion"/>
  </si>
  <si>
    <t>一般公共预算对下级的转移支付分地区支出表</t>
    <phoneticPr fontId="56" type="noConversion"/>
  </si>
  <si>
    <t>说明：因乡镇人民政府均未设立国库，视为部门预算单位，市级无对下转移支付</t>
    <phoneticPr fontId="26" type="noConversion"/>
  </si>
  <si>
    <t>黔城镇</t>
    <phoneticPr fontId="26" type="noConversion"/>
  </si>
  <si>
    <t>安江镇</t>
    <phoneticPr fontId="26" type="noConversion"/>
  </si>
  <si>
    <t>雪峰镇</t>
    <phoneticPr fontId="26" type="noConversion"/>
  </si>
</sst>
</file>

<file path=xl/styles.xml><?xml version="1.0" encoding="utf-8"?>
<styleSheet xmlns="http://schemas.openxmlformats.org/spreadsheetml/2006/main">
  <numFmts count="13">
    <numFmt numFmtId="44" formatCode="_ &quot;¥&quot;* #,##0.00_ ;_ &quot;¥&quot;* \-#,##0.00_ ;_ &quot;¥&quot;* &quot;-&quot;??_ ;_ @_ "/>
    <numFmt numFmtId="176" formatCode="0.0"/>
    <numFmt numFmtId="177" formatCode="0.0%"/>
    <numFmt numFmtId="178" formatCode="0.0_ "/>
    <numFmt numFmtId="179" formatCode="0.00;[Red]0.00"/>
    <numFmt numFmtId="180" formatCode="#,##0.00_ ;\-#,##0.00;;"/>
    <numFmt numFmtId="181" formatCode="yyyy&quot;年&quot;m&quot;月&quot;d&quot;日&quot;;@"/>
    <numFmt numFmtId="182" formatCode="0_ "/>
    <numFmt numFmtId="183" formatCode="0.0_);[Red]\(0.0\)"/>
    <numFmt numFmtId="184" formatCode="#,##0_ "/>
    <numFmt numFmtId="185" formatCode="0_);[Red]\(0\)"/>
    <numFmt numFmtId="186" formatCode="#,##0.00_ "/>
    <numFmt numFmtId="187" formatCode="0.00_ "/>
  </numFmts>
  <fonts count="67">
    <font>
      <sz val="11"/>
      <color theme="1"/>
      <name val="宋体"/>
      <charset val="134"/>
      <scheme val="minor"/>
    </font>
    <font>
      <sz val="11"/>
      <color indexed="8"/>
      <name val="宋体"/>
      <charset val="134"/>
    </font>
    <font>
      <sz val="11"/>
      <color indexed="8"/>
      <name val="宋体"/>
      <charset val="134"/>
    </font>
    <font>
      <b/>
      <sz val="20"/>
      <color indexed="8"/>
      <name val="宋体"/>
      <charset val="134"/>
    </font>
    <font>
      <b/>
      <sz val="11"/>
      <color indexed="8"/>
      <name val="宋体"/>
      <charset val="134"/>
    </font>
    <font>
      <b/>
      <sz val="12"/>
      <name val="宋体"/>
      <charset val="134"/>
    </font>
    <font>
      <sz val="10"/>
      <name val="宋体"/>
      <charset val="134"/>
    </font>
    <font>
      <sz val="12"/>
      <name val="宋体"/>
      <charset val="134"/>
    </font>
    <font>
      <sz val="20"/>
      <color indexed="8"/>
      <name val="方正小标宋简体"/>
      <charset val="134"/>
    </font>
    <font>
      <sz val="12"/>
      <color indexed="8"/>
      <name val="宋体"/>
      <charset val="134"/>
    </font>
    <font>
      <sz val="12"/>
      <name val="Times New Roman"/>
      <family val="1"/>
    </font>
    <font>
      <sz val="12"/>
      <color indexed="8"/>
      <name val="Times New Roman"/>
      <family val="1"/>
    </font>
    <font>
      <sz val="11"/>
      <color indexed="8"/>
      <name val="黑体"/>
      <family val="3"/>
      <charset val="134"/>
    </font>
    <font>
      <sz val="12"/>
      <color indexed="8"/>
      <name val="Times New Roman"/>
      <family val="1"/>
    </font>
    <font>
      <sz val="11"/>
      <color indexed="8"/>
      <name val="仿宋"/>
      <family val="3"/>
      <charset val="134"/>
    </font>
    <font>
      <sz val="10"/>
      <color indexed="8"/>
      <name val="宋体"/>
      <charset val="134"/>
    </font>
    <font>
      <b/>
      <sz val="10"/>
      <name val="宋体"/>
      <charset val="134"/>
    </font>
    <font>
      <sz val="20"/>
      <name val="方正小标宋简体"/>
      <charset val="134"/>
    </font>
    <font>
      <b/>
      <sz val="11"/>
      <color indexed="8"/>
      <name val="宋体"/>
      <charset val="134"/>
    </font>
    <font>
      <sz val="12"/>
      <name val="SimSun"/>
      <charset val="134"/>
    </font>
    <font>
      <b/>
      <sz val="15"/>
      <name val="SimSun"/>
      <charset val="134"/>
    </font>
    <font>
      <sz val="9"/>
      <name val="SimSun"/>
      <charset val="134"/>
    </font>
    <font>
      <sz val="11"/>
      <name val="SimSun"/>
      <charset val="134"/>
    </font>
    <font>
      <b/>
      <sz val="11"/>
      <name val="SimSun"/>
      <charset val="134"/>
    </font>
    <font>
      <sz val="12"/>
      <color indexed="8"/>
      <name val="宋体"/>
      <charset val="134"/>
    </font>
    <font>
      <sz val="18"/>
      <name val="方正小标宋简体"/>
      <charset val="134"/>
    </font>
    <font>
      <sz val="9"/>
      <name val="宋体"/>
      <charset val="134"/>
    </font>
    <font>
      <sz val="11"/>
      <name val="宋体"/>
      <charset val="134"/>
    </font>
    <font>
      <b/>
      <sz val="11"/>
      <name val="宋体"/>
      <charset val="134"/>
    </font>
    <font>
      <sz val="11"/>
      <name val="宋体"/>
      <charset val="134"/>
    </font>
    <font>
      <b/>
      <sz val="11"/>
      <name val="宋体"/>
      <charset val="134"/>
    </font>
    <font>
      <sz val="9"/>
      <name val="黑体"/>
      <family val="3"/>
      <charset val="134"/>
    </font>
    <font>
      <b/>
      <sz val="9"/>
      <name val="宋体"/>
      <charset val="134"/>
    </font>
    <font>
      <b/>
      <sz val="20"/>
      <name val="宋体"/>
      <charset val="134"/>
    </font>
    <font>
      <sz val="11"/>
      <name val="华文楷体"/>
      <charset val="134"/>
    </font>
    <font>
      <sz val="20"/>
      <name val="黑体"/>
      <family val="3"/>
      <charset val="134"/>
    </font>
    <font>
      <sz val="12"/>
      <name val="宋体"/>
      <charset val="134"/>
    </font>
    <font>
      <b/>
      <sz val="12"/>
      <name val="Times New Roman"/>
      <family val="1"/>
    </font>
    <font>
      <sz val="18"/>
      <color indexed="8"/>
      <name val="方正小标宋简体"/>
      <charset val="134"/>
    </font>
    <font>
      <b/>
      <sz val="16"/>
      <name val="黑体"/>
      <family val="3"/>
      <charset val="134"/>
    </font>
    <font>
      <sz val="12"/>
      <name val="方正书宋_GBK"/>
      <charset val="134"/>
    </font>
    <font>
      <sz val="11"/>
      <name val="宋体"/>
      <charset val="134"/>
    </font>
    <font>
      <b/>
      <sz val="11"/>
      <name val="宋体"/>
      <charset val="134"/>
    </font>
    <font>
      <sz val="10"/>
      <color indexed="8"/>
      <name val="宋体"/>
      <charset val="134"/>
    </font>
    <font>
      <sz val="11"/>
      <color indexed="10"/>
      <name val="宋体"/>
      <charset val="134"/>
    </font>
    <font>
      <sz val="11"/>
      <color indexed="10"/>
      <name val="宋体"/>
      <charset val="134"/>
    </font>
    <font>
      <sz val="12"/>
      <name val="黑体"/>
      <family val="3"/>
      <charset val="134"/>
    </font>
    <font>
      <sz val="18"/>
      <color indexed="8"/>
      <name val="黑体"/>
      <family val="3"/>
      <charset val="134"/>
    </font>
    <font>
      <sz val="18"/>
      <name val="宋体"/>
      <charset val="134"/>
    </font>
    <font>
      <sz val="10.5"/>
      <name val="方正书宋_GBK"/>
      <charset val="134"/>
    </font>
    <font>
      <sz val="11"/>
      <name val="方正书宋_GBK"/>
      <charset val="134"/>
    </font>
    <font>
      <sz val="10.5"/>
      <name val="黑体"/>
      <family val="3"/>
      <charset val="134"/>
    </font>
    <font>
      <b/>
      <sz val="11"/>
      <name val="方正书宋_GBK"/>
      <charset val="134"/>
    </font>
    <font>
      <sz val="10.5"/>
      <name val="宋体"/>
      <charset val="134"/>
    </font>
    <font>
      <sz val="16"/>
      <color indexed="8"/>
      <name val="宋体"/>
      <charset val="134"/>
    </font>
    <font>
      <sz val="10"/>
      <name val="Arial"/>
      <family val="2"/>
    </font>
    <font>
      <sz val="9"/>
      <name val="宋体"/>
      <charset val="134"/>
    </font>
    <font>
      <sz val="11"/>
      <color indexed="17"/>
      <name val="宋体"/>
      <charset val="134"/>
    </font>
    <font>
      <sz val="11"/>
      <color indexed="20"/>
      <name val="宋体"/>
      <charset val="134"/>
    </font>
    <font>
      <sz val="16"/>
      <name val="等线 Light"/>
      <charset val="134"/>
    </font>
    <font>
      <sz val="11"/>
      <name val="等线"/>
      <charset val="134"/>
    </font>
    <font>
      <sz val="9"/>
      <name val="Arial"/>
      <family val="2"/>
    </font>
    <font>
      <sz val="11"/>
      <name val="Arial"/>
      <family val="2"/>
    </font>
    <font>
      <b/>
      <sz val="18"/>
      <color indexed="54"/>
      <name val="宋体"/>
      <charset val="134"/>
    </font>
    <font>
      <b/>
      <sz val="18"/>
      <name val="宋体"/>
      <charset val="134"/>
    </font>
    <font>
      <sz val="16"/>
      <name val="黑体"/>
      <family val="3"/>
      <charset val="134"/>
    </font>
    <font>
      <sz val="11"/>
      <color theme="1"/>
      <name val="宋体"/>
      <charset val="134"/>
      <scheme val="minor"/>
    </font>
  </fonts>
  <fills count="7">
    <fill>
      <patternFill patternType="none"/>
    </fill>
    <fill>
      <patternFill patternType="gray125"/>
    </fill>
    <fill>
      <patternFill patternType="solid">
        <fgColor indexed="45"/>
        <bgColor indexed="64"/>
      </patternFill>
    </fill>
    <fill>
      <patternFill patternType="solid">
        <fgColor indexed="42"/>
        <bgColor indexed="64"/>
      </patternFill>
    </fill>
    <fill>
      <patternFill patternType="solid">
        <fgColor indexed="9"/>
        <bgColor indexed="64"/>
      </patternFill>
    </fill>
    <fill>
      <patternFill patternType="solid">
        <fgColor indexed="13"/>
        <bgColor indexed="64"/>
      </patternFill>
    </fill>
    <fill>
      <patternFill patternType="solid">
        <fgColor indexed="31"/>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64"/>
      </right>
      <top/>
      <bottom style="thin">
        <color indexed="8"/>
      </bottom>
      <diagonal/>
    </border>
    <border>
      <left style="thin">
        <color indexed="64"/>
      </left>
      <right style="thin">
        <color indexed="64"/>
      </right>
      <top/>
      <bottom style="thin">
        <color indexed="64"/>
      </bottom>
      <diagonal/>
    </border>
    <border>
      <left style="thin">
        <color indexed="64"/>
      </left>
      <right/>
      <top/>
      <bottom style="thin">
        <color indexed="8"/>
      </bottom>
      <diagonal/>
    </border>
    <border>
      <left style="thin">
        <color indexed="8"/>
      </left>
      <right style="thin">
        <color indexed="8"/>
      </right>
      <top/>
      <bottom style="thin">
        <color indexed="8"/>
      </bottom>
      <diagonal/>
    </border>
    <border>
      <left style="thin">
        <color indexed="8"/>
      </left>
      <right/>
      <top style="thin">
        <color indexed="8"/>
      </top>
      <bottom style="thin">
        <color indexed="8"/>
      </bottom>
      <diagonal/>
    </border>
    <border>
      <left style="thin">
        <color indexed="8"/>
      </left>
      <right style="thin">
        <color indexed="8"/>
      </right>
      <top style="thin">
        <color indexed="64"/>
      </top>
      <bottom style="thin">
        <color indexed="8"/>
      </bottom>
      <diagonal/>
    </border>
    <border>
      <left style="thin">
        <color indexed="8"/>
      </left>
      <right/>
      <top style="thin">
        <color indexed="64"/>
      </top>
      <bottom style="thin">
        <color indexed="8"/>
      </bottom>
      <diagonal/>
    </border>
    <border>
      <left/>
      <right style="thin">
        <color indexed="8"/>
      </right>
      <top/>
      <bottom style="medium">
        <color indexed="8"/>
      </bottom>
      <diagonal/>
    </border>
    <border>
      <left style="thin">
        <color indexed="8"/>
      </left>
      <right style="thin">
        <color indexed="8"/>
      </right>
      <top style="thin">
        <color indexed="8"/>
      </top>
      <bottom style="medium">
        <color indexed="8"/>
      </bottom>
      <diagonal/>
    </border>
    <border>
      <left style="thin">
        <color indexed="8"/>
      </left>
      <right style="medium">
        <color indexed="8"/>
      </right>
      <top style="thin">
        <color indexed="8"/>
      </top>
      <bottom style="medium">
        <color indexed="8"/>
      </bottom>
      <diagonal/>
    </border>
    <border>
      <left/>
      <right/>
      <top/>
      <bottom style="medium">
        <color indexed="8"/>
      </bottom>
      <diagonal/>
    </border>
    <border>
      <left style="thin">
        <color indexed="8"/>
      </left>
      <right/>
      <top style="thin">
        <color indexed="8"/>
      </top>
      <bottom style="medium">
        <color indexed="8"/>
      </bottom>
      <diagonal/>
    </border>
    <border>
      <left/>
      <right style="medium">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medium">
        <color indexed="8"/>
      </right>
      <top style="thin">
        <color indexed="8"/>
      </top>
      <bottom style="thin">
        <color indexed="8"/>
      </bottom>
      <diagonal/>
    </border>
    <border>
      <left/>
      <right style="medium">
        <color indexed="8"/>
      </right>
      <top/>
      <bottom/>
      <diagonal/>
    </border>
    <border>
      <left/>
      <right style="thin">
        <color indexed="8"/>
      </right>
      <top/>
      <bottom/>
      <diagonal/>
    </border>
    <border>
      <left style="thin">
        <color indexed="8"/>
      </left>
      <right style="medium">
        <color indexed="8"/>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
      <left/>
      <right style="thin">
        <color indexed="64"/>
      </right>
      <top style="thin">
        <color indexed="64"/>
      </top>
      <bottom style="thin">
        <color indexed="64"/>
      </bottom>
      <diagonal/>
    </border>
    <border>
      <left/>
      <right/>
      <top/>
      <bottom style="thin">
        <color indexed="64"/>
      </bottom>
      <diagonal/>
    </border>
    <border>
      <left/>
      <right style="medium">
        <color indexed="8"/>
      </right>
      <top style="medium">
        <color indexed="8"/>
      </top>
      <bottom style="medium">
        <color indexed="8"/>
      </bottom>
      <diagonal/>
    </border>
    <border>
      <left/>
      <right style="medium">
        <color indexed="8"/>
      </right>
      <top style="medium">
        <color indexed="8"/>
      </top>
      <bottom/>
      <diagonal/>
    </border>
    <border>
      <left/>
      <right/>
      <top style="medium">
        <color indexed="8"/>
      </top>
      <bottom/>
      <diagonal/>
    </border>
    <border>
      <left/>
      <right style="thin">
        <color indexed="64"/>
      </right>
      <top style="thin">
        <color indexed="64"/>
      </top>
      <bottom/>
      <diagonal/>
    </border>
    <border>
      <left/>
      <right/>
      <top style="thin">
        <color indexed="64"/>
      </top>
      <bottom style="thin">
        <color indexed="64"/>
      </bottom>
      <diagonal/>
    </border>
  </borders>
  <cellStyleXfs count="30">
    <xf numFmtId="0" fontId="0" fillId="0" borderId="0">
      <alignment vertical="center"/>
    </xf>
    <xf numFmtId="0" fontId="55" fillId="0" borderId="0" applyBorder="0">
      <alignment vertical="center"/>
    </xf>
    <xf numFmtId="0" fontId="66" fillId="0" borderId="0"/>
    <xf numFmtId="9" fontId="7" fillId="0" borderId="0" applyFont="0" applyFill="0" applyBorder="0" applyAlignment="0" applyProtection="0">
      <alignment vertical="center"/>
    </xf>
    <xf numFmtId="0" fontId="58" fillId="2" borderId="0" applyNumberFormat="0" applyBorder="0" applyAlignment="0" applyProtection="0">
      <alignment vertical="center"/>
    </xf>
    <xf numFmtId="0" fontId="58" fillId="2" borderId="0" applyNumberFormat="0" applyBorder="0" applyAlignment="0" applyProtection="0">
      <alignment vertical="center"/>
    </xf>
    <xf numFmtId="0" fontId="26" fillId="0" borderId="0"/>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1" fillId="0" borderId="0">
      <alignment vertical="center"/>
    </xf>
    <xf numFmtId="0" fontId="7" fillId="0" borderId="0">
      <alignment vertical="center"/>
    </xf>
    <xf numFmtId="0" fontId="7" fillId="0" borderId="0"/>
    <xf numFmtId="0" fontId="7" fillId="0" borderId="0"/>
    <xf numFmtId="0" fontId="26" fillId="0" borderId="0"/>
    <xf numFmtId="0" fontId="7" fillId="0" borderId="0">
      <alignment vertical="center"/>
    </xf>
    <xf numFmtId="0" fontId="7" fillId="0" borderId="0"/>
    <xf numFmtId="0" fontId="7" fillId="0" borderId="0"/>
    <xf numFmtId="0" fontId="7" fillId="0" borderId="0">
      <alignment vertical="center"/>
    </xf>
    <xf numFmtId="0" fontId="7" fillId="0" borderId="0">
      <alignment vertical="center"/>
    </xf>
    <xf numFmtId="0" fontId="7" fillId="0" borderId="0"/>
    <xf numFmtId="0" fontId="7" fillId="0" borderId="0"/>
    <xf numFmtId="0" fontId="7" fillId="0" borderId="0"/>
    <xf numFmtId="0" fontId="7" fillId="0" borderId="0">
      <alignment vertical="center"/>
    </xf>
    <xf numFmtId="0" fontId="7" fillId="0" borderId="0"/>
    <xf numFmtId="0" fontId="7" fillId="0" borderId="0"/>
    <xf numFmtId="0" fontId="57" fillId="3" borderId="0" applyNumberFormat="0" applyBorder="0" applyAlignment="0" applyProtection="0">
      <alignment vertical="center"/>
    </xf>
    <xf numFmtId="0" fontId="57" fillId="3" borderId="0" applyNumberFormat="0" applyBorder="0" applyAlignment="0" applyProtection="0">
      <alignment vertical="center"/>
    </xf>
    <xf numFmtId="44" fontId="7" fillId="0" borderId="0" applyFont="0" applyFill="0" applyBorder="0" applyAlignment="0" applyProtection="0">
      <alignment vertical="center"/>
    </xf>
  </cellStyleXfs>
  <cellXfs count="429">
    <xf numFmtId="0" fontId="0" fillId="0" borderId="0" xfId="0">
      <alignment vertical="center"/>
    </xf>
    <xf numFmtId="0" fontId="0" fillId="0" borderId="0" xfId="0" applyAlignment="1">
      <alignment vertical="center" wrapText="1"/>
    </xf>
    <xf numFmtId="0" fontId="2" fillId="0" borderId="0" xfId="0" applyFont="1" applyFill="1" applyBorder="1" applyAlignment="1">
      <alignment vertical="center"/>
    </xf>
    <xf numFmtId="0" fontId="2" fillId="0" borderId="0" xfId="0" applyFont="1" applyFill="1" applyBorder="1" applyAlignment="1">
      <alignment vertical="center" wrapText="1"/>
    </xf>
    <xf numFmtId="0" fontId="3" fillId="0" borderId="0" xfId="0" applyFont="1" applyFill="1" applyBorder="1" applyAlignment="1">
      <alignment vertical="center"/>
    </xf>
    <xf numFmtId="0" fontId="2" fillId="0" borderId="0" xfId="0" applyFont="1" applyFill="1" applyBorder="1" applyAlignment="1">
      <alignment horizontal="right" vertical="center"/>
    </xf>
    <xf numFmtId="0" fontId="4" fillId="0" borderId="1" xfId="0" applyFont="1" applyFill="1" applyBorder="1" applyAlignment="1">
      <alignment horizontal="center" vertical="center" wrapText="1"/>
    </xf>
    <xf numFmtId="49" fontId="2" fillId="0" borderId="1" xfId="0" applyNumberFormat="1" applyFont="1" applyFill="1" applyBorder="1" applyAlignment="1">
      <alignment vertical="center"/>
    </xf>
    <xf numFmtId="49" fontId="2" fillId="0" borderId="1" xfId="0" applyNumberFormat="1" applyFont="1" applyFill="1" applyBorder="1" applyAlignment="1">
      <alignment vertical="center" wrapText="1"/>
    </xf>
    <xf numFmtId="179" fontId="2" fillId="0" borderId="1" xfId="0" applyNumberFormat="1" applyFont="1" applyFill="1" applyBorder="1" applyAlignment="1">
      <alignment horizontal="right" vertical="center"/>
    </xf>
    <xf numFmtId="179" fontId="2" fillId="0" borderId="2" xfId="0" applyNumberFormat="1" applyFont="1" applyFill="1" applyBorder="1" applyAlignment="1">
      <alignment horizontal="right" vertical="center"/>
    </xf>
    <xf numFmtId="0" fontId="6" fillId="0" borderId="0" xfId="0" applyFont="1" applyFill="1" applyAlignment="1" applyProtection="1">
      <alignment vertical="center"/>
    </xf>
    <xf numFmtId="0" fontId="7" fillId="0" borderId="0" xfId="0" applyFont="1" applyFill="1" applyAlignment="1" applyProtection="1">
      <alignment vertical="center"/>
    </xf>
    <xf numFmtId="0" fontId="7" fillId="0" borderId="0" xfId="0" applyFont="1" applyFill="1" applyAlignment="1" applyProtection="1">
      <alignment horizontal="right" vertical="center"/>
    </xf>
    <xf numFmtId="0" fontId="9" fillId="4" borderId="3" xfId="0" applyNumberFormat="1" applyFont="1" applyFill="1" applyBorder="1" applyAlignment="1" applyProtection="1">
      <alignment horizontal="left" vertical="center"/>
    </xf>
    <xf numFmtId="0" fontId="11" fillId="0" borderId="0" xfId="0" applyFont="1" applyFill="1" applyBorder="1" applyAlignment="1" applyProtection="1"/>
    <xf numFmtId="0" fontId="9" fillId="4" borderId="0" xfId="0" applyNumberFormat="1" applyFont="1" applyFill="1" applyBorder="1" applyAlignment="1" applyProtection="1">
      <alignment horizontal="center" vertical="center"/>
    </xf>
    <xf numFmtId="0" fontId="4" fillId="4" borderId="4" xfId="0" applyNumberFormat="1" applyFont="1" applyFill="1" applyBorder="1" applyAlignment="1" applyProtection="1">
      <alignment horizontal="center" vertical="center"/>
    </xf>
    <xf numFmtId="0" fontId="4" fillId="4" borderId="5" xfId="0" applyNumberFormat="1" applyFont="1" applyFill="1" applyBorder="1" applyAlignment="1" applyProtection="1">
      <alignment horizontal="center" vertical="center" wrapText="1"/>
    </xf>
    <xf numFmtId="0" fontId="4" fillId="4" borderId="6" xfId="0" applyNumberFormat="1" applyFont="1" applyFill="1" applyBorder="1" applyAlignment="1" applyProtection="1">
      <alignment horizontal="center" vertical="center" wrapText="1"/>
    </xf>
    <xf numFmtId="0" fontId="4" fillId="4" borderId="7" xfId="0" applyNumberFormat="1" applyFont="1" applyFill="1" applyBorder="1" applyAlignment="1" applyProtection="1">
      <alignment horizontal="center" vertical="center" wrapText="1"/>
    </xf>
    <xf numFmtId="0" fontId="4" fillId="4" borderId="1" xfId="0" applyNumberFormat="1" applyFont="1" applyFill="1" applyBorder="1" applyAlignment="1" applyProtection="1">
      <alignment horizontal="center" vertical="center" wrapText="1"/>
    </xf>
    <xf numFmtId="0" fontId="12" fillId="4" borderId="8" xfId="0" applyNumberFormat="1" applyFont="1" applyFill="1" applyBorder="1" applyAlignment="1" applyProtection="1">
      <alignment horizontal="left" vertical="center"/>
    </xf>
    <xf numFmtId="180" fontId="13" fillId="0" borderId="4" xfId="0" applyNumberFormat="1" applyFont="1" applyFill="1" applyBorder="1" applyAlignment="1" applyProtection="1">
      <alignment horizontal="center" vertical="center"/>
    </xf>
    <xf numFmtId="180" fontId="13" fillId="0" borderId="9" xfId="0" applyNumberFormat="1" applyFont="1" applyFill="1" applyBorder="1" applyAlignment="1" applyProtection="1">
      <alignment horizontal="center" vertical="center"/>
    </xf>
    <xf numFmtId="180" fontId="13" fillId="0" borderId="1" xfId="0" applyNumberFormat="1" applyFont="1" applyFill="1" applyBorder="1" applyAlignment="1" applyProtection="1">
      <alignment horizontal="center" vertical="center"/>
    </xf>
    <xf numFmtId="0" fontId="11" fillId="0" borderId="1" xfId="0" applyFont="1" applyFill="1" applyBorder="1" applyAlignment="1" applyProtection="1"/>
    <xf numFmtId="0" fontId="14" fillId="4" borderId="4" xfId="0" applyNumberFormat="1" applyFont="1" applyFill="1" applyBorder="1" applyAlignment="1" applyProtection="1">
      <alignment horizontal="left" vertical="center"/>
    </xf>
    <xf numFmtId="0" fontId="14" fillId="4" borderId="4" xfId="0" applyNumberFormat="1" applyFont="1" applyFill="1" applyBorder="1" applyAlignment="1" applyProtection="1">
      <alignment vertical="center"/>
    </xf>
    <xf numFmtId="0" fontId="6" fillId="0" borderId="0" xfId="0" applyFont="1" applyFill="1" applyBorder="1" applyAlignment="1" applyProtection="1"/>
    <xf numFmtId="0" fontId="15" fillId="0" borderId="0" xfId="0" applyFont="1" applyFill="1" applyBorder="1" applyAlignment="1" applyProtection="1"/>
    <xf numFmtId="0" fontId="7" fillId="0" borderId="0" xfId="0" applyFont="1" applyFill="1" applyAlignment="1" applyProtection="1"/>
    <xf numFmtId="0" fontId="16" fillId="0" borderId="0" xfId="0" applyFont="1" applyFill="1" applyAlignment="1"/>
    <xf numFmtId="180" fontId="13" fillId="0" borderId="10" xfId="0" applyNumberFormat="1" applyFont="1" applyFill="1" applyBorder="1" applyAlignment="1" applyProtection="1">
      <alignment horizontal="center" vertical="center"/>
    </xf>
    <xf numFmtId="180" fontId="13" fillId="0" borderId="11" xfId="0" applyNumberFormat="1" applyFont="1" applyFill="1" applyBorder="1" applyAlignment="1" applyProtection="1">
      <alignment horizontal="center" vertical="center"/>
    </xf>
    <xf numFmtId="0" fontId="7" fillId="0" borderId="0" xfId="0" applyFont="1" applyFill="1" applyAlignment="1" applyProtection="1">
      <alignment horizontal="right"/>
    </xf>
    <xf numFmtId="0" fontId="7" fillId="0" borderId="0" xfId="0" applyFont="1" applyFill="1" applyAlignment="1" applyProtection="1">
      <alignment horizontal="left" vertical="center"/>
    </xf>
    <xf numFmtId="181" fontId="7" fillId="0" borderId="0" xfId="0" applyNumberFormat="1" applyFont="1" applyFill="1" applyAlignment="1" applyProtection="1">
      <alignment horizontal="center" vertical="center"/>
    </xf>
    <xf numFmtId="0" fontId="5" fillId="0" borderId="1" xfId="0" applyNumberFormat="1" applyFont="1" applyFill="1" applyBorder="1" applyAlignment="1" applyProtection="1">
      <alignment horizontal="center" vertical="center"/>
    </xf>
    <xf numFmtId="0" fontId="5" fillId="0" borderId="1" xfId="0" applyNumberFormat="1" applyFont="1" applyFill="1" applyBorder="1" applyAlignment="1" applyProtection="1">
      <alignment horizontal="left" vertical="center" wrapText="1"/>
    </xf>
    <xf numFmtId="0" fontId="0" fillId="0" borderId="1" xfId="0" applyBorder="1">
      <alignment vertical="center"/>
    </xf>
    <xf numFmtId="0" fontId="7" fillId="0" borderId="1" xfId="0" applyNumberFormat="1" applyFont="1" applyFill="1" applyBorder="1" applyAlignment="1" applyProtection="1">
      <alignment horizontal="left" vertical="center"/>
    </xf>
    <xf numFmtId="0" fontId="5" fillId="0" borderId="1" xfId="0" applyNumberFormat="1" applyFont="1" applyFill="1" applyBorder="1" applyAlignment="1" applyProtection="1">
      <alignment horizontal="left" vertical="center"/>
    </xf>
    <xf numFmtId="0" fontId="5" fillId="0" borderId="1" xfId="0" applyFont="1" applyFill="1" applyBorder="1" applyAlignment="1" applyProtection="1">
      <alignment horizontal="left" vertical="center"/>
    </xf>
    <xf numFmtId="0" fontId="16" fillId="0" borderId="1" xfId="0" applyNumberFormat="1" applyFont="1" applyFill="1" applyBorder="1" applyAlignment="1" applyProtection="1">
      <alignment horizontal="right" vertical="center"/>
    </xf>
    <xf numFmtId="0" fontId="0" fillId="0" borderId="0" xfId="0" applyAlignment="1">
      <alignment horizontal="right" vertical="center"/>
    </xf>
    <xf numFmtId="0" fontId="5" fillId="0" borderId="2" xfId="0" applyNumberFormat="1" applyFont="1" applyFill="1" applyBorder="1" applyAlignment="1" applyProtection="1">
      <alignment horizontal="center" vertical="center"/>
    </xf>
    <xf numFmtId="0" fontId="6" fillId="0" borderId="2" xfId="0" applyNumberFormat="1" applyFont="1" applyFill="1" applyBorder="1" applyAlignment="1" applyProtection="1">
      <alignment horizontal="left" vertical="center"/>
    </xf>
    <xf numFmtId="0" fontId="7" fillId="0" borderId="0" xfId="0" applyFont="1" applyFill="1" applyAlignment="1" applyProtection="1">
      <alignment horizontal="center" vertical="center"/>
    </xf>
    <xf numFmtId="0" fontId="5" fillId="0" borderId="0" xfId="0" applyFont="1" applyFill="1" applyAlignment="1" applyProtection="1">
      <alignment horizontal="center" vertical="center"/>
    </xf>
    <xf numFmtId="0" fontId="7" fillId="0" borderId="0" xfId="0" applyNumberFormat="1" applyFont="1" applyFill="1" applyAlignment="1" applyProtection="1">
      <alignment vertical="center"/>
    </xf>
    <xf numFmtId="181" fontId="7" fillId="0" borderId="0" xfId="0" applyNumberFormat="1" applyFont="1" applyFill="1" applyAlignment="1" applyProtection="1">
      <alignment vertical="center"/>
    </xf>
    <xf numFmtId="0" fontId="5" fillId="0" borderId="0" xfId="0" applyFont="1" applyFill="1" applyAlignment="1" applyProtection="1"/>
    <xf numFmtId="0" fontId="6" fillId="0" borderId="1" xfId="0" applyNumberFormat="1" applyFont="1" applyFill="1" applyBorder="1" applyAlignment="1" applyProtection="1">
      <alignment horizontal="left" vertical="center"/>
    </xf>
    <xf numFmtId="0" fontId="5" fillId="0" borderId="0" xfId="0" applyFont="1" applyFill="1" applyAlignment="1" applyProtection="1">
      <alignment horizontal="center"/>
    </xf>
    <xf numFmtId="0" fontId="0" fillId="0" borderId="0" xfId="0" applyAlignment="1">
      <alignment horizontal="center" vertical="center"/>
    </xf>
    <xf numFmtId="0" fontId="19" fillId="0" borderId="0" xfId="0" applyFont="1" applyFill="1" applyBorder="1" applyAlignment="1">
      <alignment vertical="center" wrapText="1"/>
    </xf>
    <xf numFmtId="0" fontId="2" fillId="0" borderId="0" xfId="0" applyFont="1" applyFill="1" applyAlignment="1">
      <alignment horizontal="center" vertical="center"/>
    </xf>
    <xf numFmtId="0" fontId="21" fillId="0" borderId="0" xfId="0" applyFont="1" applyFill="1" applyBorder="1" applyAlignment="1">
      <alignment vertical="center" wrapText="1"/>
    </xf>
    <xf numFmtId="0" fontId="21" fillId="0" borderId="0"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23" fillId="0" borderId="12" xfId="0" applyFont="1" applyFill="1" applyBorder="1" applyAlignment="1">
      <alignment horizontal="center" vertical="center" wrapText="1"/>
    </xf>
    <xf numFmtId="0" fontId="23" fillId="0" borderId="13" xfId="0" applyFont="1" applyFill="1" applyBorder="1" applyAlignment="1">
      <alignment horizontal="center" vertical="center" wrapText="1"/>
    </xf>
    <xf numFmtId="0" fontId="23" fillId="0" borderId="14" xfId="0" applyFont="1" applyFill="1" applyBorder="1" applyAlignment="1">
      <alignment horizontal="center" vertical="center" wrapText="1"/>
    </xf>
    <xf numFmtId="0" fontId="23" fillId="0" borderId="15" xfId="0" applyFont="1" applyFill="1" applyBorder="1" applyAlignment="1">
      <alignment horizontal="center" vertical="center" wrapText="1"/>
    </xf>
    <xf numFmtId="0" fontId="23" fillId="0" borderId="16" xfId="0" applyFont="1" applyFill="1" applyBorder="1" applyAlignment="1">
      <alignment horizontal="center" vertical="center" wrapText="1"/>
    </xf>
    <xf numFmtId="0" fontId="23" fillId="0" borderId="17" xfId="0" applyFont="1" applyFill="1" applyBorder="1" applyAlignment="1">
      <alignment horizontal="center" vertical="center" wrapText="1"/>
    </xf>
    <xf numFmtId="0" fontId="23" fillId="0" borderId="18" xfId="0" applyFont="1" applyFill="1" applyBorder="1" applyAlignment="1">
      <alignment horizontal="center" vertical="center" wrapText="1"/>
    </xf>
    <xf numFmtId="0" fontId="23" fillId="0" borderId="4" xfId="0" applyFont="1" applyFill="1" applyBorder="1" applyAlignment="1">
      <alignment horizontal="center" vertical="center" wrapText="1"/>
    </xf>
    <xf numFmtId="0" fontId="23" fillId="0" borderId="19" xfId="0" applyFont="1" applyFill="1" applyBorder="1" applyAlignment="1">
      <alignment horizontal="center" vertical="center" wrapText="1"/>
    </xf>
    <xf numFmtId="0" fontId="23" fillId="0" borderId="9" xfId="0" applyFont="1" applyFill="1" applyBorder="1" applyAlignment="1">
      <alignment horizontal="center" vertical="center" wrapText="1"/>
    </xf>
    <xf numFmtId="0" fontId="22" fillId="0" borderId="20" xfId="0" applyFont="1" applyFill="1" applyBorder="1" applyAlignment="1">
      <alignment vertical="center" wrapText="1"/>
    </xf>
    <xf numFmtId="4" fontId="22" fillId="0" borderId="21" xfId="0" applyNumberFormat="1" applyFont="1" applyFill="1" applyBorder="1" applyAlignment="1">
      <alignment horizontal="center" vertical="center" wrapText="1"/>
    </xf>
    <xf numFmtId="4" fontId="22" fillId="0" borderId="0" xfId="0" applyNumberFormat="1" applyFont="1" applyFill="1" applyBorder="1" applyAlignment="1">
      <alignment horizontal="center" vertical="center" wrapText="1"/>
    </xf>
    <xf numFmtId="4" fontId="22" fillId="0" borderId="22" xfId="0" applyNumberFormat="1" applyFont="1" applyFill="1" applyBorder="1" applyAlignment="1">
      <alignment horizontal="center" vertical="center" wrapText="1"/>
    </xf>
    <xf numFmtId="0" fontId="24" fillId="0" borderId="0" xfId="0" applyFont="1">
      <alignment vertical="center"/>
    </xf>
    <xf numFmtId="182" fontId="6" fillId="0" borderId="0" xfId="0" applyNumberFormat="1" applyFont="1" applyFill="1" applyBorder="1" applyAlignment="1">
      <alignment horizontal="center" vertical="center"/>
    </xf>
    <xf numFmtId="183" fontId="26" fillId="0" borderId="0" xfId="0" applyNumberFormat="1" applyFont="1" applyFill="1" applyBorder="1" applyAlignment="1">
      <alignment horizontal="center" vertical="center"/>
    </xf>
    <xf numFmtId="183" fontId="27" fillId="0" borderId="0" xfId="0" applyNumberFormat="1" applyFont="1" applyFill="1" applyBorder="1" applyAlignment="1">
      <alignment horizontal="center" vertical="center"/>
    </xf>
    <xf numFmtId="182" fontId="28" fillId="0" borderId="1" xfId="0" applyNumberFormat="1" applyFont="1" applyFill="1" applyBorder="1" applyAlignment="1">
      <alignment horizontal="center" vertical="center" wrapText="1"/>
    </xf>
    <xf numFmtId="182" fontId="16" fillId="0" borderId="1" xfId="0" applyNumberFormat="1" applyFont="1" applyFill="1" applyBorder="1" applyAlignment="1">
      <alignment horizontal="center" vertical="center" wrapText="1"/>
    </xf>
    <xf numFmtId="182" fontId="5" fillId="0" borderId="1" xfId="0" applyNumberFormat="1" applyFont="1" applyFill="1" applyBorder="1" applyAlignment="1">
      <alignment horizontal="center" vertical="center" wrapText="1"/>
    </xf>
    <xf numFmtId="184" fontId="5" fillId="0" borderId="1" xfId="0" applyNumberFormat="1" applyFont="1" applyFill="1" applyBorder="1" applyAlignment="1">
      <alignment horizontal="center" vertical="center" wrapText="1"/>
    </xf>
    <xf numFmtId="184" fontId="27" fillId="0" borderId="1" xfId="0" applyNumberFormat="1" applyFont="1" applyFill="1" applyBorder="1" applyAlignment="1">
      <alignment horizontal="center" vertical="center" wrapText="1"/>
    </xf>
    <xf numFmtId="3" fontId="29" fillId="4" borderId="1" xfId="0" applyNumberFormat="1" applyFont="1" applyFill="1" applyBorder="1" applyAlignment="1" applyProtection="1">
      <alignment vertical="center"/>
    </xf>
    <xf numFmtId="0" fontId="30" fillId="0" borderId="1" xfId="0" applyFont="1" applyFill="1" applyBorder="1" applyAlignment="1">
      <alignment horizontal="center" vertical="center"/>
    </xf>
    <xf numFmtId="0" fontId="29" fillId="0" borderId="1" xfId="0" applyFont="1" applyFill="1" applyBorder="1" applyAlignment="1">
      <alignment horizontal="center" vertical="center"/>
    </xf>
    <xf numFmtId="3" fontId="29" fillId="4" borderId="1" xfId="0" applyNumberFormat="1" applyFont="1" applyFill="1" applyBorder="1" applyAlignment="1" applyProtection="1">
      <alignment horizontal="left" vertical="center"/>
    </xf>
    <xf numFmtId="0" fontId="29" fillId="0" borderId="1" xfId="0" applyFont="1" applyFill="1" applyBorder="1" applyAlignment="1">
      <alignment horizontal="left" vertical="center"/>
    </xf>
    <xf numFmtId="0" fontId="29" fillId="0" borderId="1" xfId="9" applyFont="1" applyFill="1" applyBorder="1" applyAlignment="1">
      <alignment vertical="center" wrapText="1"/>
    </xf>
    <xf numFmtId="3" fontId="29" fillId="0" borderId="1" xfId="0" applyNumberFormat="1" applyFont="1" applyFill="1" applyBorder="1" applyAlignment="1" applyProtection="1">
      <alignment horizontal="left" vertical="center"/>
    </xf>
    <xf numFmtId="0" fontId="30" fillId="0" borderId="1" xfId="0" applyFont="1" applyFill="1" applyBorder="1" applyAlignment="1">
      <alignment horizontal="center"/>
    </xf>
    <xf numFmtId="0" fontId="29" fillId="0" borderId="1" xfId="0" applyFont="1" applyFill="1" applyBorder="1" applyAlignment="1">
      <alignment horizontal="center"/>
    </xf>
    <xf numFmtId="0" fontId="29" fillId="0" borderId="1" xfId="0" applyFont="1" applyFill="1" applyBorder="1" applyAlignment="1"/>
    <xf numFmtId="0" fontId="31" fillId="0" borderId="0" xfId="0" applyFont="1" applyFill="1" applyAlignment="1" applyProtection="1">
      <alignment horizontal="center" vertical="center"/>
    </xf>
    <xf numFmtId="0" fontId="32" fillId="0" borderId="0" xfId="0" applyFont="1" applyFill="1" applyAlignment="1" applyProtection="1">
      <alignment vertical="center"/>
    </xf>
    <xf numFmtId="0" fontId="7" fillId="0" borderId="0" xfId="0" applyFont="1" applyFill="1" applyAlignment="1">
      <alignment vertical="center"/>
    </xf>
    <xf numFmtId="0" fontId="28" fillId="0" borderId="1" xfId="0" applyFont="1" applyFill="1" applyBorder="1" applyAlignment="1" applyProtection="1">
      <alignment horizontal="center" vertical="center" wrapText="1"/>
    </xf>
    <xf numFmtId="0" fontId="28" fillId="0" borderId="23" xfId="0" applyFont="1" applyFill="1" applyBorder="1" applyAlignment="1" applyProtection="1">
      <alignment horizontal="center" vertical="center" wrapText="1"/>
    </xf>
    <xf numFmtId="0" fontId="28" fillId="0" borderId="24" xfId="0" applyFont="1" applyFill="1" applyBorder="1" applyAlignment="1" applyProtection="1">
      <alignment horizontal="center" vertical="center" wrapText="1"/>
    </xf>
    <xf numFmtId="0" fontId="28" fillId="0" borderId="6" xfId="0" applyFont="1" applyFill="1" applyBorder="1" applyAlignment="1" applyProtection="1">
      <alignment horizontal="center" vertical="center" wrapText="1"/>
    </xf>
    <xf numFmtId="0" fontId="27" fillId="0" borderId="1" xfId="0" applyFont="1" applyFill="1" applyBorder="1" applyAlignment="1" applyProtection="1">
      <alignment horizontal="center" vertical="center" wrapText="1"/>
    </xf>
    <xf numFmtId="0" fontId="28" fillId="0" borderId="1" xfId="0" applyFont="1" applyFill="1" applyBorder="1" applyAlignment="1" applyProtection="1">
      <alignment horizontal="right" vertical="center" wrapText="1"/>
    </xf>
    <xf numFmtId="0" fontId="16" fillId="0" borderId="1" xfId="0" applyFont="1" applyFill="1" applyBorder="1" applyAlignment="1" applyProtection="1">
      <alignment horizontal="center" vertical="center" wrapText="1"/>
    </xf>
    <xf numFmtId="0" fontId="27" fillId="0" borderId="1" xfId="0" applyFont="1" applyFill="1" applyBorder="1" applyAlignment="1" applyProtection="1">
      <alignment vertical="center" wrapText="1"/>
      <protection locked="0"/>
    </xf>
    <xf numFmtId="0" fontId="34" fillId="0" borderId="1" xfId="0" applyFont="1" applyFill="1" applyBorder="1" applyAlignment="1" applyProtection="1">
      <alignment horizontal="center" vertical="center" wrapText="1"/>
    </xf>
    <xf numFmtId="0" fontId="27" fillId="0" borderId="1" xfId="0" applyFont="1" applyFill="1" applyBorder="1" applyAlignment="1" applyProtection="1">
      <alignment horizontal="right" vertical="center" wrapText="1"/>
    </xf>
    <xf numFmtId="0" fontId="6" fillId="0" borderId="1" xfId="0" applyFont="1" applyFill="1" applyBorder="1" applyAlignment="1" applyProtection="1">
      <alignment horizontal="center" vertical="center" wrapText="1"/>
    </xf>
    <xf numFmtId="0" fontId="6" fillId="0" borderId="1" xfId="0" applyFont="1" applyFill="1" applyBorder="1" applyAlignment="1" applyProtection="1">
      <alignment horizontal="left" vertical="center" wrapText="1"/>
    </xf>
    <xf numFmtId="176" fontId="27" fillId="4" borderId="1" xfId="0" applyNumberFormat="1" applyFont="1" applyFill="1" applyBorder="1" applyAlignment="1" applyProtection="1">
      <alignment vertical="center" wrapText="1"/>
    </xf>
    <xf numFmtId="176" fontId="27" fillId="0" borderId="1" xfId="0" applyNumberFormat="1" applyFont="1" applyFill="1" applyBorder="1" applyAlignment="1" applyProtection="1">
      <alignment vertical="center" wrapText="1"/>
    </xf>
    <xf numFmtId="0" fontId="7" fillId="0" borderId="25" xfId="0" applyFont="1" applyFill="1" applyBorder="1" applyAlignment="1" applyProtection="1">
      <alignment horizontal="left" vertical="center"/>
    </xf>
    <xf numFmtId="0" fontId="5" fillId="0" borderId="0" xfId="0" applyFont="1" applyFill="1" applyAlignment="1">
      <alignment vertical="center"/>
    </xf>
    <xf numFmtId="0" fontId="27" fillId="0" borderId="0" xfId="0" applyFont="1" applyFill="1" applyAlignment="1" applyProtection="1">
      <alignment vertical="center"/>
    </xf>
    <xf numFmtId="0" fontId="5" fillId="0" borderId="0" xfId="0" applyFont="1" applyFill="1" applyAlignment="1" applyProtection="1">
      <alignment vertical="center"/>
    </xf>
    <xf numFmtId="49" fontId="36" fillId="0" borderId="0" xfId="0" applyNumberFormat="1" applyFont="1" applyFill="1" applyAlignment="1" applyProtection="1">
      <alignment horizontal="center" vertical="center"/>
    </xf>
    <xf numFmtId="0" fontId="7" fillId="0" borderId="0" xfId="0" applyFont="1" applyFill="1" applyBorder="1" applyAlignment="1" applyProtection="1">
      <alignment vertical="center"/>
    </xf>
    <xf numFmtId="0" fontId="28" fillId="0" borderId="1" xfId="0" applyNumberFormat="1" applyFont="1" applyFill="1" applyBorder="1" applyAlignment="1" applyProtection="1">
      <alignment horizontal="center" vertical="center" wrapText="1"/>
    </xf>
    <xf numFmtId="0" fontId="28" fillId="0" borderId="1" xfId="0" applyNumberFormat="1" applyFont="1" applyFill="1" applyBorder="1" applyAlignment="1" applyProtection="1">
      <alignment horizontal="left" vertical="center" wrapText="1"/>
    </xf>
    <xf numFmtId="0" fontId="28" fillId="4" borderId="1" xfId="0" applyFont="1" applyFill="1" applyBorder="1" applyAlignment="1" applyProtection="1">
      <alignment horizontal="right" vertical="center"/>
    </xf>
    <xf numFmtId="0" fontId="28" fillId="4" borderId="1" xfId="0" applyNumberFormat="1" applyFont="1" applyFill="1" applyBorder="1" applyAlignment="1" applyProtection="1">
      <alignment horizontal="right" vertical="center" wrapText="1"/>
    </xf>
    <xf numFmtId="0" fontId="7" fillId="0" borderId="1" xfId="0" applyFont="1" applyFill="1" applyBorder="1" applyAlignment="1" applyProtection="1">
      <alignment vertical="center"/>
    </xf>
    <xf numFmtId="0" fontId="27" fillId="0" borderId="1" xfId="0" applyNumberFormat="1" applyFont="1" applyFill="1" applyBorder="1" applyAlignment="1" applyProtection="1">
      <alignment horizontal="left" vertical="center"/>
    </xf>
    <xf numFmtId="0" fontId="27" fillId="0" borderId="1" xfId="0" applyNumberFormat="1" applyFont="1" applyFill="1" applyBorder="1" applyAlignment="1" applyProtection="1">
      <alignment horizontal="right" vertical="center"/>
    </xf>
    <xf numFmtId="0" fontId="27" fillId="0" borderId="1" xfId="0" applyNumberFormat="1" applyFont="1" applyFill="1" applyBorder="1" applyAlignment="1" applyProtection="1">
      <alignment horizontal="right" vertical="center" wrapText="1"/>
    </xf>
    <xf numFmtId="0" fontId="27" fillId="0" borderId="1" xfId="0" applyNumberFormat="1" applyFont="1" applyFill="1" applyBorder="1" applyAlignment="1" applyProtection="1">
      <alignment vertical="center"/>
    </xf>
    <xf numFmtId="0" fontId="27" fillId="0" borderId="1" xfId="0" applyFont="1" applyFill="1" applyBorder="1" applyAlignment="1" applyProtection="1">
      <alignment horizontal="right" vertical="center"/>
    </xf>
    <xf numFmtId="0" fontId="28" fillId="0" borderId="1" xfId="0" applyFont="1" applyFill="1" applyBorder="1" applyAlignment="1" applyProtection="1">
      <alignment horizontal="right" vertical="center"/>
    </xf>
    <xf numFmtId="0" fontId="7" fillId="0" borderId="1" xfId="0" applyNumberFormat="1" applyFont="1" applyFill="1" applyBorder="1" applyAlignment="1" applyProtection="1">
      <alignment vertical="center"/>
    </xf>
    <xf numFmtId="0" fontId="28" fillId="0" borderId="1" xfId="0" applyNumberFormat="1" applyFont="1" applyFill="1" applyBorder="1" applyAlignment="1" applyProtection="1">
      <alignment horizontal="right" vertical="center"/>
    </xf>
    <xf numFmtId="0" fontId="28" fillId="0" borderId="1" xfId="0" applyNumberFormat="1" applyFont="1" applyFill="1" applyBorder="1" applyAlignment="1" applyProtection="1">
      <alignment horizontal="right" vertical="center" wrapText="1"/>
    </xf>
    <xf numFmtId="0" fontId="27" fillId="0" borderId="1" xfId="0" applyNumberFormat="1" applyFont="1" applyFill="1" applyBorder="1" applyAlignment="1" applyProtection="1">
      <alignment vertical="center" wrapText="1"/>
    </xf>
    <xf numFmtId="0" fontId="27" fillId="0" borderId="1" xfId="0" applyNumberFormat="1" applyFont="1" applyFill="1" applyBorder="1" applyAlignment="1" applyProtection="1">
      <alignment horizontal="center" vertical="center" wrapText="1"/>
    </xf>
    <xf numFmtId="0" fontId="27" fillId="0" borderId="0" xfId="0" applyFont="1" applyFill="1" applyAlignment="1" applyProtection="1"/>
    <xf numFmtId="0" fontId="18" fillId="0" borderId="0" xfId="0" applyFont="1" applyAlignment="1">
      <alignment horizontal="center" vertical="center"/>
    </xf>
    <xf numFmtId="0" fontId="27" fillId="0" borderId="0" xfId="0" applyFont="1" applyFill="1" applyAlignment="1" applyProtection="1">
      <alignment horizontal="center" vertical="center"/>
    </xf>
    <xf numFmtId="0" fontId="18" fillId="0" borderId="1" xfId="0" applyFont="1" applyBorder="1" applyAlignment="1">
      <alignment horizontal="center" vertical="center"/>
    </xf>
    <xf numFmtId="0" fontId="0" fillId="0" borderId="1" xfId="0" applyBorder="1" applyAlignment="1">
      <alignment horizontal="center" vertical="center"/>
    </xf>
    <xf numFmtId="0" fontId="28" fillId="0" borderId="1" xfId="0" applyNumberFormat="1" applyFont="1" applyFill="1" applyBorder="1" applyAlignment="1" applyProtection="1">
      <alignment vertical="center"/>
    </xf>
    <xf numFmtId="0" fontId="28" fillId="0" borderId="2" xfId="0" applyNumberFormat="1" applyFont="1" applyFill="1" applyBorder="1" applyAlignment="1" applyProtection="1">
      <alignment horizontal="right" vertical="center"/>
    </xf>
    <xf numFmtId="0" fontId="28" fillId="0" borderId="23" xfId="0" applyNumberFormat="1" applyFont="1" applyFill="1" applyBorder="1" applyAlignment="1" applyProtection="1">
      <alignment horizontal="left" vertical="center" wrapText="1"/>
    </xf>
    <xf numFmtId="0" fontId="28" fillId="0" borderId="23" xfId="0" applyFont="1" applyFill="1" applyBorder="1" applyAlignment="1" applyProtection="1">
      <alignment horizontal="right" vertical="center"/>
    </xf>
    <xf numFmtId="0" fontId="27" fillId="5" borderId="1" xfId="0" applyNumberFormat="1" applyFont="1" applyFill="1" applyBorder="1" applyAlignment="1" applyProtection="1">
      <alignment horizontal="center" vertical="center" wrapText="1"/>
    </xf>
    <xf numFmtId="0" fontId="27" fillId="5" borderId="1" xfId="0" applyFont="1" applyFill="1" applyBorder="1" applyAlignment="1" applyProtection="1">
      <alignment horizontal="right" vertical="center"/>
    </xf>
    <xf numFmtId="0" fontId="27" fillId="5" borderId="1" xfId="0" applyNumberFormat="1" applyFont="1" applyFill="1" applyBorder="1" applyAlignment="1" applyProtection="1">
      <alignment horizontal="right" vertical="center" wrapText="1"/>
    </xf>
    <xf numFmtId="0" fontId="22" fillId="0" borderId="0" xfId="0" applyFont="1" applyFill="1" applyBorder="1" applyAlignment="1">
      <alignment vertical="center" wrapText="1"/>
    </xf>
    <xf numFmtId="0" fontId="18" fillId="0" borderId="0" xfId="0" applyFont="1">
      <alignment vertical="center"/>
    </xf>
    <xf numFmtId="182" fontId="16" fillId="0" borderId="0" xfId="23" applyNumberFormat="1" applyFont="1" applyFill="1" applyBorder="1" applyAlignment="1">
      <alignment horizontal="center" vertical="center"/>
    </xf>
    <xf numFmtId="183" fontId="27" fillId="0" borderId="0" xfId="23" applyNumberFormat="1" applyFont="1" applyFill="1" applyBorder="1" applyAlignment="1">
      <alignment horizontal="right" vertical="center"/>
    </xf>
    <xf numFmtId="182" fontId="28" fillId="0" borderId="1" xfId="22" applyNumberFormat="1" applyFont="1" applyFill="1" applyBorder="1" applyAlignment="1">
      <alignment horizontal="center" vertical="center" wrapText="1"/>
    </xf>
    <xf numFmtId="1" fontId="30" fillId="0" borderId="1" xfId="0" applyNumberFormat="1" applyFont="1" applyFill="1" applyBorder="1" applyAlignment="1" applyProtection="1">
      <alignment horizontal="left" vertical="center"/>
      <protection locked="0"/>
    </xf>
    <xf numFmtId="185" fontId="37" fillId="0" borderId="1" xfId="0" applyNumberFormat="1" applyFont="1" applyFill="1" applyBorder="1" applyAlignment="1" applyProtection="1">
      <alignment horizontal="center" vertical="center"/>
      <protection locked="0"/>
    </xf>
    <xf numFmtId="0" fontId="18" fillId="0" borderId="1" xfId="0" applyFont="1" applyBorder="1">
      <alignment vertical="center"/>
    </xf>
    <xf numFmtId="1" fontId="29" fillId="0" borderId="1" xfId="0" applyNumberFormat="1" applyFont="1" applyFill="1" applyBorder="1" applyAlignment="1" applyProtection="1">
      <alignment vertical="center"/>
      <protection locked="0"/>
    </xf>
    <xf numFmtId="0" fontId="29" fillId="0" borderId="1" xfId="0" applyFont="1" applyFill="1" applyBorder="1" applyAlignment="1" applyProtection="1">
      <alignment vertical="center"/>
      <protection locked="0"/>
    </xf>
    <xf numFmtId="1" fontId="30" fillId="0" borderId="1" xfId="0" applyNumberFormat="1" applyFont="1" applyFill="1" applyBorder="1" applyAlignment="1" applyProtection="1">
      <alignment vertical="center"/>
      <protection locked="0"/>
    </xf>
    <xf numFmtId="0" fontId="29" fillId="0" borderId="1" xfId="0" applyNumberFormat="1" applyFont="1" applyFill="1" applyBorder="1" applyAlignment="1" applyProtection="1">
      <alignment vertical="center"/>
      <protection locked="0"/>
    </xf>
    <xf numFmtId="3" fontId="29" fillId="0" borderId="1" xfId="0" applyNumberFormat="1" applyFont="1" applyFill="1" applyBorder="1" applyAlignment="1" applyProtection="1">
      <alignment vertical="center"/>
      <protection locked="0"/>
    </xf>
    <xf numFmtId="0" fontId="29" fillId="0" borderId="1" xfId="0" applyFont="1" applyFill="1" applyBorder="1" applyAlignment="1" applyProtection="1">
      <alignment vertical="center" wrapText="1"/>
      <protection locked="0"/>
    </xf>
    <xf numFmtId="3" fontId="30" fillId="0" borderId="1" xfId="0" applyNumberFormat="1" applyFont="1" applyFill="1" applyBorder="1" applyAlignment="1" applyProtection="1">
      <alignment vertical="center"/>
      <protection locked="0"/>
    </xf>
    <xf numFmtId="0" fontId="0" fillId="0" borderId="1" xfId="0" applyNumberFormat="1" applyFill="1" applyBorder="1" applyAlignment="1">
      <alignment horizontal="center" vertical="center"/>
    </xf>
    <xf numFmtId="186" fontId="0" fillId="0" borderId="1" xfId="0" applyNumberFormat="1" applyFill="1" applyBorder="1" applyAlignment="1">
      <alignment horizontal="center" vertical="center"/>
    </xf>
    <xf numFmtId="0" fontId="29" fillId="4" borderId="0" xfId="0" applyFont="1" applyFill="1" applyAlignment="1">
      <alignment vertical="center"/>
    </xf>
    <xf numFmtId="0" fontId="39" fillId="4" borderId="0" xfId="0" applyFont="1" applyFill="1" applyAlignment="1">
      <alignment vertical="center"/>
    </xf>
    <xf numFmtId="0" fontId="29" fillId="4" borderId="0" xfId="0" applyFont="1" applyFill="1" applyAlignment="1">
      <alignment horizontal="center" vertical="center"/>
    </xf>
    <xf numFmtId="0" fontId="29" fillId="4" borderId="0" xfId="0" applyNumberFormat="1" applyFont="1" applyFill="1" applyAlignment="1">
      <alignment horizontal="center" vertical="center"/>
    </xf>
    <xf numFmtId="187" fontId="29" fillId="4" borderId="0" xfId="0" applyNumberFormat="1" applyFont="1" applyFill="1" applyAlignment="1">
      <alignment vertical="center"/>
    </xf>
    <xf numFmtId="0" fontId="7" fillId="4" borderId="0" xfId="0" applyFont="1" applyFill="1" applyAlignment="1">
      <alignment vertical="center"/>
    </xf>
    <xf numFmtId="0" fontId="29" fillId="4" borderId="0" xfId="0" applyFont="1" applyFill="1" applyAlignment="1">
      <alignment horizontal="right" vertical="center"/>
    </xf>
    <xf numFmtId="31" fontId="40" fillId="0" borderId="0" xfId="0" applyNumberFormat="1" applyFont="1" applyFill="1" applyAlignment="1" applyProtection="1">
      <alignment horizontal="left" vertical="center"/>
    </xf>
    <xf numFmtId="0" fontId="28" fillId="0" borderId="1" xfId="19" applyFont="1" applyFill="1" applyBorder="1" applyAlignment="1">
      <alignment horizontal="center" vertical="center"/>
    </xf>
    <xf numFmtId="0" fontId="30" fillId="4" borderId="1" xfId="0" applyFont="1" applyFill="1" applyBorder="1" applyAlignment="1">
      <alignment horizontal="center" vertical="center"/>
    </xf>
    <xf numFmtId="0" fontId="30" fillId="4" borderId="1" xfId="0" applyFont="1" applyFill="1" applyBorder="1" applyAlignment="1">
      <alignment horizontal="center" vertical="center" wrapText="1"/>
    </xf>
    <xf numFmtId="0" fontId="30" fillId="4" borderId="1" xfId="0" applyNumberFormat="1" applyFont="1" applyFill="1" applyBorder="1" applyAlignment="1">
      <alignment horizontal="center" vertical="center"/>
    </xf>
    <xf numFmtId="187" fontId="30" fillId="4" borderId="1" xfId="0" applyNumberFormat="1" applyFont="1" applyFill="1" applyBorder="1" applyAlignment="1">
      <alignment horizontal="center" vertical="center" wrapText="1"/>
    </xf>
    <xf numFmtId="0" fontId="6" fillId="0" borderId="26" xfId="0" applyNumberFormat="1" applyFont="1" applyFill="1" applyBorder="1" applyAlignment="1" applyProtection="1">
      <alignment horizontal="left" vertical="center"/>
    </xf>
    <xf numFmtId="0" fontId="29" fillId="4" borderId="1" xfId="0" applyFont="1" applyFill="1" applyBorder="1" applyAlignment="1">
      <alignment vertical="center"/>
    </xf>
    <xf numFmtId="0" fontId="41" fillId="4" borderId="1" xfId="0" applyFont="1" applyFill="1" applyBorder="1" applyAlignment="1">
      <alignment horizontal="center" vertical="center"/>
    </xf>
    <xf numFmtId="0" fontId="41" fillId="4" borderId="1" xfId="0" applyNumberFormat="1" applyFont="1" applyFill="1" applyBorder="1" applyAlignment="1">
      <alignment horizontal="center" vertical="center"/>
    </xf>
    <xf numFmtId="187" fontId="29" fillId="4" borderId="1" xfId="0" applyNumberFormat="1" applyFont="1" applyFill="1" applyBorder="1" applyAlignment="1">
      <alignment vertical="center"/>
    </xf>
    <xf numFmtId="182" fontId="29" fillId="4" borderId="1" xfId="0" applyNumberFormat="1" applyFont="1" applyFill="1" applyBorder="1" applyAlignment="1" applyProtection="1">
      <alignment horizontal="left" vertical="center"/>
      <protection locked="0"/>
    </xf>
    <xf numFmtId="178" fontId="29" fillId="4" borderId="1" xfId="0" applyNumberFormat="1" applyFont="1" applyFill="1" applyBorder="1" applyAlignment="1" applyProtection="1">
      <alignment horizontal="left" vertical="center"/>
      <protection locked="0"/>
    </xf>
    <xf numFmtId="182" fontId="29" fillId="4" borderId="6" xfId="0" applyNumberFormat="1" applyFont="1" applyFill="1" applyBorder="1" applyAlignment="1" applyProtection="1">
      <alignment horizontal="left" vertical="center"/>
      <protection locked="0"/>
    </xf>
    <xf numFmtId="0" fontId="41" fillId="0" borderId="1" xfId="0" applyFont="1" applyFill="1" applyBorder="1" applyAlignment="1">
      <alignment horizontal="center" vertical="center"/>
    </xf>
    <xf numFmtId="0" fontId="41" fillId="0" borderId="1" xfId="0" applyNumberFormat="1" applyFont="1" applyFill="1" applyBorder="1" applyAlignment="1">
      <alignment horizontal="center" vertical="center"/>
    </xf>
    <xf numFmtId="178" fontId="29" fillId="4" borderId="6" xfId="0" applyNumberFormat="1" applyFont="1" applyFill="1" applyBorder="1" applyAlignment="1" applyProtection="1">
      <alignment horizontal="left" vertical="center"/>
      <protection locked="0"/>
    </xf>
    <xf numFmtId="0" fontId="29" fillId="4" borderId="6" xfId="0" applyFont="1" applyFill="1" applyBorder="1" applyAlignment="1">
      <alignment vertical="center"/>
    </xf>
    <xf numFmtId="0" fontId="42" fillId="4" borderId="1" xfId="0" applyFont="1" applyFill="1" applyBorder="1" applyAlignment="1">
      <alignment horizontal="center" vertical="center"/>
    </xf>
    <xf numFmtId="0" fontId="30" fillId="4" borderId="1" xfId="0" applyFont="1" applyFill="1" applyBorder="1" applyAlignment="1">
      <alignment vertical="center"/>
    </xf>
    <xf numFmtId="1" fontId="41" fillId="4" borderId="1" xfId="0" applyNumberFormat="1" applyFont="1" applyFill="1" applyBorder="1" applyAlignment="1" applyProtection="1">
      <alignment horizontal="center" vertical="center"/>
      <protection locked="0"/>
    </xf>
    <xf numFmtId="0" fontId="41" fillId="4" borderId="1" xfId="0" applyNumberFormat="1" applyFont="1" applyFill="1" applyBorder="1" applyAlignment="1" applyProtection="1">
      <alignment horizontal="center" vertical="center"/>
      <protection locked="0"/>
    </xf>
    <xf numFmtId="49" fontId="43" fillId="0" borderId="1" xfId="0" applyNumberFormat="1" applyFont="1" applyFill="1" applyBorder="1" applyAlignment="1">
      <alignment vertical="center"/>
    </xf>
    <xf numFmtId="0" fontId="44" fillId="4" borderId="1" xfId="0" applyFont="1" applyFill="1" applyBorder="1" applyAlignment="1">
      <alignment vertical="center"/>
    </xf>
    <xf numFmtId="0" fontId="45" fillId="4" borderId="1" xfId="0" applyFont="1" applyFill="1" applyBorder="1" applyAlignment="1">
      <alignment horizontal="center" vertical="center"/>
    </xf>
    <xf numFmtId="0" fontId="29" fillId="4" borderId="1" xfId="0" applyFont="1" applyFill="1" applyBorder="1" applyAlignment="1">
      <alignment horizontal="left" vertical="center"/>
    </xf>
    <xf numFmtId="0" fontId="29" fillId="4" borderId="2" xfId="0" applyFont="1" applyFill="1" applyBorder="1" applyAlignment="1">
      <alignment vertical="center"/>
    </xf>
    <xf numFmtId="0" fontId="29" fillId="0" borderId="2" xfId="0" applyFont="1" applyFill="1" applyBorder="1" applyAlignment="1">
      <alignment vertical="center"/>
    </xf>
    <xf numFmtId="0" fontId="30" fillId="4" borderId="1" xfId="0" applyFont="1" applyFill="1" applyBorder="1" applyAlignment="1">
      <alignment horizontal="distributed" vertical="center"/>
    </xf>
    <xf numFmtId="0" fontId="46" fillId="0" borderId="0" xfId="19" applyFont="1" applyFill="1" applyAlignment="1">
      <alignment vertical="center"/>
    </xf>
    <xf numFmtId="182" fontId="7" fillId="0" borderId="0" xfId="19" applyNumberFormat="1" applyFont="1" applyFill="1" applyAlignment="1">
      <alignment vertical="center"/>
    </xf>
    <xf numFmtId="184" fontId="6" fillId="0" borderId="0" xfId="19" applyNumberFormat="1" applyFont="1" applyFill="1" applyAlignment="1">
      <alignment horizontal="center" vertical="center"/>
    </xf>
    <xf numFmtId="0" fontId="7" fillId="0" borderId="0" xfId="19" applyFont="1" applyFill="1" applyAlignment="1">
      <alignment vertical="center"/>
    </xf>
    <xf numFmtId="0" fontId="7" fillId="0" borderId="0" xfId="19" applyFont="1" applyFill="1" applyBorder="1" applyAlignment="1">
      <alignment vertical="center"/>
    </xf>
    <xf numFmtId="184" fontId="6" fillId="0" borderId="0" xfId="19" applyNumberFormat="1" applyFont="1" applyFill="1" applyBorder="1" applyAlignment="1">
      <alignment horizontal="center" vertical="center"/>
    </xf>
    <xf numFmtId="182" fontId="7" fillId="0" borderId="0" xfId="19" applyNumberFormat="1" applyFont="1" applyFill="1" applyBorder="1" applyAlignment="1">
      <alignment vertical="center"/>
    </xf>
    <xf numFmtId="184" fontId="6" fillId="0" borderId="0" xfId="19" applyNumberFormat="1" applyFont="1" applyFill="1" applyBorder="1" applyAlignment="1">
      <alignment horizontal="right" vertical="center"/>
    </xf>
    <xf numFmtId="0" fontId="28" fillId="0" borderId="26" xfId="19" applyFont="1" applyFill="1" applyBorder="1" applyAlignment="1">
      <alignment horizontal="center" vertical="center"/>
    </xf>
    <xf numFmtId="184" fontId="28" fillId="0" borderId="1" xfId="19" applyNumberFormat="1" applyFont="1" applyFill="1" applyBorder="1" applyAlignment="1">
      <alignment horizontal="center" vertical="center"/>
    </xf>
    <xf numFmtId="0" fontId="7" fillId="0" borderId="1" xfId="19" applyFont="1" applyFill="1" applyBorder="1" applyAlignment="1">
      <alignment vertical="center"/>
    </xf>
    <xf numFmtId="0" fontId="27" fillId="0" borderId="26" xfId="1" applyFont="1" applyFill="1" applyBorder="1" applyAlignment="1" applyProtection="1">
      <alignment horizontal="left" vertical="center"/>
      <protection locked="0"/>
    </xf>
    <xf numFmtId="184" fontId="7" fillId="0" borderId="1" xfId="19" applyNumberFormat="1" applyFont="1" applyFill="1" applyBorder="1" applyAlignment="1">
      <alignment horizontal="center" vertical="center"/>
    </xf>
    <xf numFmtId="1" fontId="27" fillId="0" borderId="26" xfId="1" applyNumberFormat="1" applyFont="1" applyFill="1" applyBorder="1" applyAlignment="1" applyProtection="1">
      <alignment vertical="center"/>
      <protection locked="0"/>
    </xf>
    <xf numFmtId="0" fontId="28" fillId="0" borderId="26" xfId="1" applyFont="1" applyFill="1" applyBorder="1" applyAlignment="1" applyProtection="1">
      <alignment horizontal="center" vertical="center"/>
      <protection locked="0"/>
    </xf>
    <xf numFmtId="0" fontId="48" fillId="0" borderId="0" xfId="0" applyFont="1" applyFill="1" applyAlignment="1" applyProtection="1"/>
    <xf numFmtId="0" fontId="16" fillId="0" borderId="0" xfId="0" applyFont="1" applyFill="1" applyAlignment="1" applyProtection="1"/>
    <xf numFmtId="182" fontId="6" fillId="0" borderId="0" xfId="0" applyNumberFormat="1" applyFont="1" applyFill="1" applyAlignment="1" applyProtection="1">
      <alignment vertical="center"/>
      <protection locked="0"/>
    </xf>
    <xf numFmtId="0" fontId="6" fillId="0" borderId="0" xfId="0" applyFont="1" applyFill="1" applyAlignment="1" applyProtection="1">
      <alignment vertical="center"/>
      <protection locked="0"/>
    </xf>
    <xf numFmtId="31" fontId="40" fillId="0" borderId="0" xfId="0" applyNumberFormat="1" applyFont="1" applyFill="1" applyAlignment="1" applyProtection="1">
      <alignment vertical="center"/>
    </xf>
    <xf numFmtId="182" fontId="40" fillId="0" borderId="0" xfId="0" applyNumberFormat="1" applyFont="1" applyFill="1" applyAlignment="1" applyProtection="1">
      <alignment vertical="center"/>
    </xf>
    <xf numFmtId="0" fontId="7" fillId="0" borderId="0" xfId="0" applyFont="1" applyFill="1" applyBorder="1" applyAlignment="1" applyProtection="1">
      <alignment horizontal="right" vertical="center"/>
      <protection locked="0"/>
    </xf>
    <xf numFmtId="0" fontId="28" fillId="0" borderId="1" xfId="0" applyFont="1" applyFill="1" applyBorder="1" applyAlignment="1" applyProtection="1">
      <alignment horizontal="center" vertical="center" wrapText="1"/>
      <protection locked="0"/>
    </xf>
    <xf numFmtId="182" fontId="28" fillId="0" borderId="1" xfId="0" applyNumberFormat="1" applyFont="1" applyFill="1" applyBorder="1" applyAlignment="1" applyProtection="1">
      <alignment horizontal="center" vertical="center" wrapText="1"/>
      <protection locked="0"/>
    </xf>
    <xf numFmtId="182" fontId="28" fillId="0" borderId="1" xfId="0" applyNumberFormat="1" applyFont="1" applyFill="1" applyBorder="1" applyAlignment="1" applyProtection="1">
      <alignment vertical="center" wrapText="1"/>
      <protection locked="0"/>
    </xf>
    <xf numFmtId="182" fontId="28" fillId="0" borderId="1" xfId="0" applyNumberFormat="1" applyFont="1" applyFill="1" applyBorder="1" applyAlignment="1" applyProtection="1">
      <alignment vertical="center"/>
    </xf>
    <xf numFmtId="177" fontId="28" fillId="0" borderId="1" xfId="0" applyNumberFormat="1" applyFont="1" applyFill="1" applyBorder="1" applyAlignment="1" applyProtection="1">
      <alignment vertical="center"/>
    </xf>
    <xf numFmtId="182" fontId="6" fillId="0" borderId="1" xfId="0" applyNumberFormat="1" applyFont="1" applyFill="1" applyBorder="1" applyAlignment="1" applyProtection="1">
      <alignment horizontal="left" vertical="center" wrapText="1"/>
      <protection locked="0"/>
    </xf>
    <xf numFmtId="0" fontId="16" fillId="0" borderId="1" xfId="0" applyNumberFormat="1" applyFont="1" applyFill="1" applyBorder="1" applyAlignment="1" applyProtection="1">
      <alignment horizontal="center" vertical="center"/>
    </xf>
    <xf numFmtId="0" fontId="27" fillId="0" borderId="1" xfId="0" applyNumberFormat="1" applyFont="1" applyFill="1" applyBorder="1" applyAlignment="1" applyProtection="1">
      <alignment vertical="center" wrapText="1"/>
      <protection locked="0"/>
    </xf>
    <xf numFmtId="182" fontId="27" fillId="0" borderId="1" xfId="0" applyNumberFormat="1" applyFont="1" applyFill="1" applyBorder="1" applyAlignment="1" applyProtection="1">
      <alignment vertical="center" wrapText="1"/>
      <protection locked="0"/>
    </xf>
    <xf numFmtId="182" fontId="27" fillId="0" borderId="1" xfId="0" applyNumberFormat="1" applyFont="1" applyFill="1" applyBorder="1" applyAlignment="1" applyProtection="1">
      <alignment vertical="center"/>
    </xf>
    <xf numFmtId="182" fontId="7" fillId="0" borderId="1" xfId="0" applyNumberFormat="1" applyFont="1" applyFill="1" applyBorder="1" applyAlignment="1" applyProtection="1">
      <alignment horizontal="center" vertical="center" wrapText="1"/>
      <protection locked="0"/>
    </xf>
    <xf numFmtId="0" fontId="7" fillId="0" borderId="1" xfId="0" applyNumberFormat="1" applyFont="1" applyFill="1" applyBorder="1" applyAlignment="1" applyProtection="1">
      <alignment horizontal="center" vertical="center"/>
    </xf>
    <xf numFmtId="0" fontId="27" fillId="0" borderId="1" xfId="0" applyNumberFormat="1" applyFont="1" applyFill="1" applyBorder="1" applyAlignment="1" applyProtection="1">
      <alignment horizontal="left" vertical="center"/>
      <protection locked="0"/>
    </xf>
    <xf numFmtId="10" fontId="27" fillId="0" borderId="1" xfId="0" applyNumberFormat="1" applyFont="1" applyFill="1" applyBorder="1" applyAlignment="1" applyProtection="1">
      <alignment vertical="center"/>
    </xf>
    <xf numFmtId="0" fontId="27" fillId="0" borderId="1" xfId="0" applyNumberFormat="1" applyFont="1" applyFill="1" applyBorder="1" applyAlignment="1" applyProtection="1">
      <alignment horizontal="left" vertical="center" wrapText="1"/>
    </xf>
    <xf numFmtId="0" fontId="27" fillId="0" borderId="1" xfId="0" applyNumberFormat="1" applyFont="1" applyFill="1" applyBorder="1" applyAlignment="1" applyProtection="1">
      <alignment vertical="center"/>
      <protection locked="0"/>
    </xf>
    <xf numFmtId="0" fontId="27" fillId="0" borderId="1" xfId="0" applyNumberFormat="1" applyFont="1" applyFill="1" applyBorder="1" applyAlignment="1" applyProtection="1">
      <alignment vertical="center" shrinkToFit="1"/>
      <protection locked="0"/>
    </xf>
    <xf numFmtId="0" fontId="28" fillId="0" borderId="1" xfId="0" applyNumberFormat="1" applyFont="1" applyFill="1" applyBorder="1" applyAlignment="1" applyProtection="1">
      <alignment horizontal="left" vertical="center" shrinkToFit="1"/>
      <protection locked="0"/>
    </xf>
    <xf numFmtId="0" fontId="28" fillId="0" borderId="1" xfId="0" applyFont="1" applyFill="1" applyBorder="1" applyAlignment="1" applyProtection="1">
      <alignment horizontal="right" vertical="center" shrinkToFit="1"/>
      <protection locked="0"/>
    </xf>
    <xf numFmtId="10" fontId="28" fillId="0" borderId="1" xfId="0" applyNumberFormat="1" applyFont="1" applyFill="1" applyBorder="1" applyAlignment="1" applyProtection="1">
      <alignment vertical="center"/>
    </xf>
    <xf numFmtId="0" fontId="27" fillId="0" borderId="1" xfId="0" applyNumberFormat="1" applyFont="1" applyFill="1" applyBorder="1" applyAlignment="1" applyProtection="1">
      <alignment horizontal="left" vertical="center" shrinkToFit="1"/>
      <protection locked="0"/>
    </xf>
    <xf numFmtId="0" fontId="27" fillId="0" borderId="1" xfId="0" applyFont="1" applyFill="1" applyBorder="1" applyAlignment="1" applyProtection="1">
      <alignment vertical="center"/>
      <protection locked="0"/>
    </xf>
    <xf numFmtId="182" fontId="7" fillId="0" borderId="1" xfId="0" applyNumberFormat="1" applyFont="1" applyFill="1" applyBorder="1" applyAlignment="1" applyProtection="1">
      <alignment vertical="center"/>
    </xf>
    <xf numFmtId="0" fontId="7" fillId="0" borderId="23" xfId="0" applyNumberFormat="1" applyFont="1" applyFill="1" applyBorder="1" applyAlignment="1" applyProtection="1">
      <alignment horizontal="center" vertical="center"/>
    </xf>
    <xf numFmtId="0" fontId="27" fillId="0" borderId="23" xfId="0" applyFont="1" applyFill="1" applyBorder="1" applyAlignment="1" applyProtection="1">
      <alignment vertical="center"/>
      <protection locked="0"/>
    </xf>
    <xf numFmtId="182" fontId="7" fillId="0" borderId="23" xfId="0" applyNumberFormat="1" applyFont="1" applyFill="1" applyBorder="1" applyAlignment="1" applyProtection="1">
      <alignment vertical="center"/>
    </xf>
    <xf numFmtId="182" fontId="27" fillId="0" borderId="23" xfId="0" applyNumberFormat="1" applyFont="1" applyFill="1" applyBorder="1" applyAlignment="1" applyProtection="1">
      <alignment vertical="center"/>
    </xf>
    <xf numFmtId="10" fontId="27" fillId="0" borderId="23" xfId="0" applyNumberFormat="1" applyFont="1" applyFill="1" applyBorder="1" applyAlignment="1" applyProtection="1">
      <alignment vertical="center"/>
    </xf>
    <xf numFmtId="182" fontId="7" fillId="0" borderId="23" xfId="0" applyNumberFormat="1" applyFont="1" applyFill="1" applyBorder="1" applyAlignment="1" applyProtection="1">
      <alignment horizontal="center" vertical="center" wrapText="1"/>
      <protection locked="0"/>
    </xf>
    <xf numFmtId="0" fontId="27" fillId="0" borderId="23" xfId="0" applyNumberFormat="1" applyFont="1" applyFill="1" applyBorder="1" applyAlignment="1" applyProtection="1">
      <alignment vertical="center" shrinkToFit="1"/>
      <protection locked="0"/>
    </xf>
    <xf numFmtId="0" fontId="0" fillId="0" borderId="1" xfId="0" applyFont="1" applyFill="1" applyBorder="1" applyAlignment="1" applyProtection="1">
      <alignment vertical="center"/>
    </xf>
    <xf numFmtId="0" fontId="6" fillId="0" borderId="1" xfId="0" applyFont="1" applyFill="1" applyBorder="1" applyAlignment="1" applyProtection="1">
      <alignment horizontal="center" vertical="center"/>
      <protection locked="0"/>
    </xf>
    <xf numFmtId="0" fontId="6" fillId="0" borderId="0" xfId="0" applyFont="1" applyFill="1" applyAlignment="1" applyProtection="1"/>
    <xf numFmtId="0" fontId="6" fillId="0" borderId="0" xfId="0" applyFont="1" applyFill="1" applyAlignment="1" applyProtection="1">
      <alignment horizontal="center"/>
    </xf>
    <xf numFmtId="0" fontId="49" fillId="0" borderId="0" xfId="0" applyFont="1" applyFill="1" applyAlignment="1" applyProtection="1">
      <alignment vertical="center"/>
    </xf>
    <xf numFmtId="0" fontId="49" fillId="0" borderId="0" xfId="0" applyFont="1" applyFill="1" applyAlignment="1" applyProtection="1">
      <alignment horizontal="center" vertical="center"/>
    </xf>
    <xf numFmtId="0" fontId="40" fillId="0" borderId="0" xfId="0" applyFont="1" applyFill="1" applyAlignment="1" applyProtection="1">
      <alignment vertical="center"/>
    </xf>
    <xf numFmtId="31" fontId="50" fillId="0" borderId="27" xfId="0" applyNumberFormat="1" applyFont="1" applyFill="1" applyBorder="1" applyAlignment="1" applyProtection="1">
      <alignment horizontal="left" vertical="center"/>
    </xf>
    <xf numFmtId="0" fontId="51" fillId="0" borderId="1" xfId="0" applyFont="1" applyFill="1" applyBorder="1" applyAlignment="1" applyProtection="1">
      <alignment horizontal="center" vertical="center"/>
    </xf>
    <xf numFmtId="0" fontId="51" fillId="0" borderId="1" xfId="0" applyFont="1" applyFill="1" applyBorder="1" applyAlignment="1" applyProtection="1">
      <alignment horizontal="center" vertical="center" wrapText="1"/>
    </xf>
    <xf numFmtId="0" fontId="51" fillId="0" borderId="2" xfId="0" applyFont="1" applyFill="1" applyBorder="1" applyAlignment="1" applyProtection="1">
      <alignment horizontal="center" vertical="center"/>
    </xf>
    <xf numFmtId="0" fontId="52" fillId="0" borderId="1" xfId="0" applyFont="1" applyFill="1" applyBorder="1" applyAlignment="1" applyProtection="1">
      <alignment vertical="center" shrinkToFit="1"/>
    </xf>
    <xf numFmtId="0" fontId="52" fillId="0" borderId="1" xfId="0" applyFont="1" applyFill="1" applyBorder="1" applyAlignment="1" applyProtection="1">
      <alignment horizontal="right" vertical="center" shrinkToFit="1"/>
    </xf>
    <xf numFmtId="177" fontId="52" fillId="0" borderId="1" xfId="0" applyNumberFormat="1" applyFont="1" applyFill="1" applyBorder="1" applyAlignment="1" applyProtection="1">
      <alignment horizontal="right" vertical="center" shrinkToFit="1"/>
    </xf>
    <xf numFmtId="0" fontId="52" fillId="0" borderId="2" xfId="0" applyFont="1" applyFill="1" applyBorder="1" applyAlignment="1" applyProtection="1">
      <alignment vertical="center" shrinkToFit="1"/>
    </xf>
    <xf numFmtId="0" fontId="50" fillId="0" borderId="2" xfId="0" applyFont="1" applyFill="1" applyBorder="1" applyAlignment="1" applyProtection="1">
      <alignment horizontal="left" vertical="center" shrinkToFit="1"/>
    </xf>
    <xf numFmtId="0" fontId="50" fillId="0" borderId="1" xfId="0" applyFont="1" applyFill="1" applyBorder="1" applyAlignment="1" applyProtection="1">
      <alignment vertical="center" shrinkToFit="1"/>
    </xf>
    <xf numFmtId="0" fontId="27" fillId="0" borderId="2" xfId="17" applyFont="1" applyFill="1" applyBorder="1" applyAlignment="1">
      <alignment horizontal="left" vertical="center" wrapText="1"/>
    </xf>
    <xf numFmtId="0" fontId="50" fillId="0" borderId="1" xfId="0" applyFont="1" applyFill="1" applyBorder="1" applyAlignment="1" applyProtection="1">
      <alignment horizontal="right" vertical="center" shrinkToFit="1"/>
    </xf>
    <xf numFmtId="177" fontId="50" fillId="0" borderId="1" xfId="0" applyNumberFormat="1" applyFont="1" applyFill="1" applyBorder="1" applyAlignment="1" applyProtection="1">
      <alignment horizontal="right" vertical="center" shrinkToFit="1"/>
    </xf>
    <xf numFmtId="49" fontId="27" fillId="4" borderId="2" xfId="24" applyNumberFormat="1" applyFont="1" applyFill="1" applyBorder="1" applyAlignment="1">
      <alignment horizontal="left" vertical="center" wrapText="1" shrinkToFit="1"/>
    </xf>
    <xf numFmtId="0" fontId="27" fillId="4" borderId="2" xfId="17" applyFont="1" applyFill="1" applyBorder="1" applyAlignment="1">
      <alignment horizontal="left" vertical="center" wrapText="1"/>
    </xf>
    <xf numFmtId="0" fontId="27" fillId="4" borderId="2" xfId="0" applyFont="1" applyFill="1" applyBorder="1" applyAlignment="1" applyProtection="1">
      <alignment horizontal="left" vertical="center"/>
    </xf>
    <xf numFmtId="0" fontId="53" fillId="0" borderId="1" xfId="0" applyFont="1" applyFill="1" applyBorder="1" applyAlignment="1" applyProtection="1">
      <alignment horizontal="left" vertical="center" shrinkToFit="1"/>
    </xf>
    <xf numFmtId="0" fontId="52" fillId="4" borderId="1" xfId="0" applyFont="1" applyFill="1" applyBorder="1" applyAlignment="1" applyProtection="1">
      <alignment vertical="center" shrinkToFit="1"/>
    </xf>
    <xf numFmtId="0" fontId="50" fillId="0" borderId="1" xfId="0" applyFont="1" applyFill="1" applyBorder="1" applyAlignment="1" applyProtection="1">
      <alignment vertical="center"/>
    </xf>
    <xf numFmtId="0" fontId="50" fillId="0" borderId="1" xfId="0" applyFont="1" applyFill="1" applyBorder="1" applyAlignment="1" applyProtection="1">
      <alignment horizontal="center" vertical="center"/>
    </xf>
    <xf numFmtId="0" fontId="52" fillId="0" borderId="1" xfId="0" applyFont="1" applyFill="1" applyBorder="1" applyAlignment="1" applyProtection="1">
      <alignment vertical="center"/>
    </xf>
    <xf numFmtId="0" fontId="50" fillId="0" borderId="2" xfId="0" applyFont="1" applyFill="1" applyBorder="1" applyAlignment="1" applyProtection="1">
      <alignment horizontal="left" vertical="center"/>
    </xf>
    <xf numFmtId="0" fontId="50" fillId="0" borderId="2" xfId="0" applyNumberFormat="1" applyFont="1" applyFill="1" applyBorder="1" applyAlignment="1" applyProtection="1">
      <alignment horizontal="left" vertical="center" wrapText="1"/>
    </xf>
    <xf numFmtId="0" fontId="52" fillId="0" borderId="2" xfId="0" applyFont="1" applyFill="1" applyBorder="1" applyAlignment="1" applyProtection="1">
      <alignment horizontal="left" vertical="center"/>
    </xf>
    <xf numFmtId="0" fontId="7" fillId="0" borderId="1" xfId="0" applyFont="1" applyFill="1" applyBorder="1" applyAlignment="1" applyProtection="1"/>
    <xf numFmtId="0" fontId="50" fillId="0" borderId="1" xfId="0" applyFont="1" applyFill="1" applyBorder="1" applyAlignment="1" applyProtection="1">
      <alignment horizontal="left" vertical="center"/>
    </xf>
    <xf numFmtId="0" fontId="49" fillId="0" borderId="1" xfId="0" applyFont="1" applyFill="1" applyBorder="1" applyAlignment="1" applyProtection="1">
      <alignment vertical="center"/>
    </xf>
    <xf numFmtId="0" fontId="52" fillId="4" borderId="1" xfId="0" applyFont="1" applyFill="1" applyBorder="1" applyAlignment="1" applyProtection="1">
      <alignment horizontal="center" vertical="center" wrapText="1" shrinkToFit="1"/>
    </xf>
    <xf numFmtId="0" fontId="28" fillId="0" borderId="1" xfId="0" applyFont="1" applyFill="1" applyBorder="1" applyAlignment="1" applyProtection="1">
      <alignment horizontal="center" vertical="center"/>
    </xf>
    <xf numFmtId="0" fontId="52" fillId="0" borderId="2" xfId="0" applyFont="1" applyFill="1" applyBorder="1" applyAlignment="1" applyProtection="1">
      <alignment horizontal="center" vertical="center" shrinkToFit="1"/>
    </xf>
    <xf numFmtId="0" fontId="50" fillId="0" borderId="0" xfId="0" applyFont="1" applyFill="1" applyAlignment="1" applyProtection="1">
      <alignment horizontal="right" vertical="center"/>
    </xf>
    <xf numFmtId="31" fontId="50" fillId="0" borderId="0" xfId="0" applyNumberFormat="1" applyFont="1" applyFill="1" applyBorder="1" applyAlignment="1" applyProtection="1">
      <alignment horizontal="left" vertical="center"/>
    </xf>
    <xf numFmtId="0" fontId="6" fillId="0" borderId="0" xfId="0" applyFont="1" applyFill="1" applyAlignment="1" applyProtection="1">
      <alignment horizontal="center" vertical="center"/>
    </xf>
    <xf numFmtId="182" fontId="52" fillId="0" borderId="1" xfId="0" applyNumberFormat="1" applyFont="1" applyFill="1" applyBorder="1" applyAlignment="1" applyProtection="1">
      <alignment horizontal="right" vertical="center" shrinkToFit="1"/>
    </xf>
    <xf numFmtId="0" fontId="27" fillId="0" borderId="1" xfId="0" applyFont="1" applyFill="1" applyBorder="1" applyAlignment="1" applyProtection="1">
      <alignment vertical="center" shrinkToFit="1"/>
    </xf>
    <xf numFmtId="182" fontId="50" fillId="0" borderId="1" xfId="0" applyNumberFormat="1" applyFont="1" applyFill="1" applyBorder="1" applyAlignment="1" applyProtection="1">
      <alignment horizontal="right" vertical="center" shrinkToFit="1"/>
    </xf>
    <xf numFmtId="0" fontId="27" fillId="0" borderId="6" xfId="0" applyFont="1" applyFill="1" applyBorder="1" applyAlignment="1" applyProtection="1">
      <alignment vertical="center" shrinkToFit="1"/>
    </xf>
    <xf numFmtId="0" fontId="27" fillId="0" borderId="1" xfId="0" applyFont="1" applyFill="1" applyBorder="1" applyAlignment="1" applyProtection="1">
      <alignment horizontal="right" vertical="center" shrinkToFit="1"/>
    </xf>
    <xf numFmtId="0" fontId="27" fillId="0" borderId="2" xfId="0" applyFont="1" applyFill="1" applyBorder="1" applyAlignment="1" applyProtection="1">
      <alignment horizontal="right" vertical="center" shrinkToFit="1"/>
    </xf>
    <xf numFmtId="0" fontId="27" fillId="0" borderId="23" xfId="0" applyFont="1" applyFill="1" applyBorder="1" applyAlignment="1" applyProtection="1">
      <alignment horizontal="right" vertical="center" shrinkToFit="1"/>
    </xf>
    <xf numFmtId="0" fontId="50" fillId="4" borderId="1" xfId="0" applyNumberFormat="1" applyFont="1" applyFill="1" applyBorder="1" applyAlignment="1" applyProtection="1">
      <alignment horizontal="right" vertical="center" shrinkToFit="1"/>
    </xf>
    <xf numFmtId="182" fontId="50" fillId="4" borderId="1" xfId="0" applyNumberFormat="1" applyFont="1" applyFill="1" applyBorder="1" applyAlignment="1" applyProtection="1">
      <alignment horizontal="right" vertical="center" shrinkToFit="1"/>
    </xf>
    <xf numFmtId="178" fontId="50" fillId="0" borderId="1" xfId="0" applyNumberFormat="1" applyFont="1" applyFill="1" applyBorder="1" applyAlignment="1" applyProtection="1">
      <alignment horizontal="right" vertical="center" shrinkToFit="1"/>
    </xf>
    <xf numFmtId="0" fontId="50" fillId="4" borderId="1" xfId="0" applyFont="1" applyFill="1" applyBorder="1" applyAlignment="1" applyProtection="1">
      <alignment horizontal="right" vertical="center" shrinkToFit="1"/>
    </xf>
    <xf numFmtId="182" fontId="27" fillId="0" borderId="1" xfId="0" applyNumberFormat="1" applyFont="1" applyFill="1" applyBorder="1" applyAlignment="1" applyProtection="1">
      <alignment horizontal="right" vertical="center" shrinkToFit="1"/>
    </xf>
    <xf numFmtId="0" fontId="52" fillId="4" borderId="1" xfId="0" applyFont="1" applyFill="1" applyBorder="1" applyAlignment="1" applyProtection="1">
      <alignment horizontal="right" vertical="center" shrinkToFit="1"/>
    </xf>
    <xf numFmtId="0" fontId="52" fillId="0" borderId="1" xfId="0" applyFont="1" applyFill="1" applyBorder="1" applyAlignment="1" applyProtection="1">
      <alignment horizontal="right" vertical="center"/>
    </xf>
    <xf numFmtId="0" fontId="28" fillId="0" borderId="1" xfId="0" applyFont="1" applyFill="1" applyBorder="1" applyAlignment="1" applyProtection="1">
      <alignment horizontal="right" vertical="center" shrinkToFit="1"/>
    </xf>
    <xf numFmtId="0" fontId="49" fillId="0" borderId="1" xfId="0" applyFont="1" applyFill="1" applyBorder="1" applyAlignment="1" applyProtection="1">
      <alignment horizontal="center" vertical="center"/>
    </xf>
    <xf numFmtId="0" fontId="49" fillId="0" borderId="26" xfId="0" applyFont="1" applyFill="1" applyBorder="1" applyAlignment="1" applyProtection="1">
      <alignment horizontal="center" vertical="center"/>
    </xf>
    <xf numFmtId="0" fontId="16" fillId="0" borderId="0" xfId="0" applyFont="1" applyFill="1" applyAlignment="1" applyProtection="1">
      <alignment vertical="center"/>
    </xf>
    <xf numFmtId="0" fontId="9" fillId="0" borderId="1" xfId="0" applyFont="1" applyBorder="1" applyAlignment="1">
      <alignment horizontal="justify" vertical="center" wrapText="1"/>
    </xf>
    <xf numFmtId="0" fontId="9" fillId="0" borderId="1" xfId="0" applyFont="1" applyBorder="1" applyAlignment="1">
      <alignment horizontal="center" vertical="center"/>
    </xf>
    <xf numFmtId="0" fontId="54" fillId="0" borderId="0" xfId="0" applyFont="1" applyAlignment="1">
      <alignment vertical="center"/>
    </xf>
    <xf numFmtId="0" fontId="60" fillId="0" borderId="0" xfId="25" applyFont="1"/>
    <xf numFmtId="0" fontId="60" fillId="0" borderId="0" xfId="25" applyFont="1" applyAlignment="1">
      <alignment horizontal="center" vertical="center"/>
    </xf>
    <xf numFmtId="0" fontId="60" fillId="0" borderId="0" xfId="25" applyFont="1" applyAlignment="1">
      <alignment vertical="center"/>
    </xf>
    <xf numFmtId="0" fontId="60" fillId="0" borderId="0" xfId="25" applyFont="1" applyAlignment="1">
      <alignment horizontal="right" vertical="center"/>
    </xf>
    <xf numFmtId="0" fontId="60" fillId="0" borderId="1" xfId="25" applyFont="1" applyBorder="1" applyAlignment="1">
      <alignment horizontal="center" vertical="center" wrapText="1"/>
    </xf>
    <xf numFmtId="0" fontId="60" fillId="0" borderId="6" xfId="25" applyFont="1" applyBorder="1" applyAlignment="1">
      <alignment horizontal="left" vertical="center"/>
    </xf>
    <xf numFmtId="0" fontId="60" fillId="0" borderId="6" xfId="25" applyFont="1" applyBorder="1" applyAlignment="1">
      <alignment horizontal="center" vertical="center"/>
    </xf>
    <xf numFmtId="0" fontId="60" fillId="0" borderId="1" xfId="25" applyFont="1" applyBorder="1" applyAlignment="1">
      <alignment horizontal="left" vertical="center"/>
    </xf>
    <xf numFmtId="0" fontId="60" fillId="0" borderId="1" xfId="25" applyFont="1" applyBorder="1" applyAlignment="1">
      <alignment vertical="center"/>
    </xf>
    <xf numFmtId="0" fontId="60" fillId="0" borderId="1" xfId="25" applyFont="1" applyBorder="1" applyAlignment="1">
      <alignment horizontal="center" vertical="center"/>
    </xf>
    <xf numFmtId="176" fontId="60" fillId="0" borderId="1" xfId="25" applyNumberFormat="1" applyFont="1" applyBorder="1" applyAlignment="1">
      <alignment horizontal="center" vertical="center"/>
    </xf>
    <xf numFmtId="176" fontId="60" fillId="0" borderId="1" xfId="25" applyNumberFormat="1" applyFont="1" applyBorder="1" applyAlignment="1">
      <alignment horizontal="right" vertical="center"/>
    </xf>
    <xf numFmtId="0" fontId="60" fillId="0" borderId="25" xfId="25" applyFont="1" applyFill="1" applyBorder="1" applyAlignment="1">
      <alignment horizontal="left" vertical="center"/>
    </xf>
    <xf numFmtId="0" fontId="60" fillId="0" borderId="0" xfId="25" applyFont="1" applyAlignment="1">
      <alignment horizontal="center"/>
    </xf>
    <xf numFmtId="0" fontId="7" fillId="0" borderId="0" xfId="25"/>
    <xf numFmtId="0" fontId="61" fillId="4" borderId="0" xfId="25" applyFont="1" applyFill="1" applyAlignment="1">
      <alignment horizontal="left" vertical="center"/>
    </xf>
    <xf numFmtId="0" fontId="7" fillId="4" borderId="0" xfId="25" applyFont="1" applyFill="1" applyBorder="1" applyAlignment="1">
      <alignment horizontal="right" vertical="center"/>
    </xf>
    <xf numFmtId="0" fontId="5" fillId="4" borderId="1" xfId="25" applyFont="1" applyFill="1" applyBorder="1" applyAlignment="1">
      <alignment horizontal="center" vertical="center" wrapText="1"/>
    </xf>
    <xf numFmtId="0" fontId="27" fillId="4" borderId="1" xfId="25" applyFont="1" applyFill="1" applyBorder="1" applyAlignment="1">
      <alignment horizontal="center" vertical="center"/>
    </xf>
    <xf numFmtId="0" fontId="27" fillId="4" borderId="1" xfId="25" applyFont="1" applyFill="1" applyBorder="1" applyAlignment="1">
      <alignment horizontal="right" vertical="center"/>
    </xf>
    <xf numFmtId="0" fontId="62" fillId="4" borderId="1" xfId="25" applyFont="1" applyFill="1" applyBorder="1" applyAlignment="1">
      <alignment horizontal="center" vertical="center"/>
    </xf>
    <xf numFmtId="0" fontId="27" fillId="4" borderId="1" xfId="25" applyFont="1" applyFill="1" applyBorder="1" applyAlignment="1">
      <alignment horizontal="left" vertical="center"/>
    </xf>
    <xf numFmtId="0" fontId="7" fillId="0" borderId="0" xfId="26" applyFill="1" applyBorder="1" applyAlignment="1"/>
    <xf numFmtId="0" fontId="28" fillId="0" borderId="1" xfId="26" applyNumberFormat="1" applyFont="1" applyFill="1" applyBorder="1" applyAlignment="1" applyProtection="1">
      <alignment horizontal="center" vertical="center"/>
    </xf>
    <xf numFmtId="1" fontId="27" fillId="0" borderId="1" xfId="14" applyNumberFormat="1" applyFont="1" applyFill="1" applyBorder="1" applyAlignment="1" applyProtection="1">
      <alignment vertical="center"/>
      <protection locked="0"/>
    </xf>
    <xf numFmtId="0" fontId="27" fillId="0" borderId="1" xfId="14" applyFont="1" applyFill="1" applyBorder="1" applyAlignment="1">
      <alignment vertical="center"/>
    </xf>
    <xf numFmtId="1" fontId="27" fillId="0" borderId="1" xfId="14" applyNumberFormat="1" applyFont="1" applyFill="1" applyBorder="1" applyAlignment="1" applyProtection="1">
      <alignment horizontal="left" vertical="center"/>
      <protection locked="0"/>
    </xf>
    <xf numFmtId="0" fontId="27" fillId="0" borderId="1" xfId="14" applyNumberFormat="1" applyFont="1" applyFill="1" applyBorder="1" applyAlignment="1" applyProtection="1">
      <alignment vertical="center"/>
      <protection locked="0"/>
    </xf>
    <xf numFmtId="3" fontId="27" fillId="0" borderId="1" xfId="14" applyNumberFormat="1" applyFont="1" applyFill="1" applyBorder="1" applyAlignment="1" applyProtection="1">
      <alignment vertical="center"/>
    </xf>
    <xf numFmtId="0" fontId="27" fillId="0" borderId="1" xfId="26" applyNumberFormat="1" applyFont="1" applyFill="1" applyBorder="1" applyAlignment="1" applyProtection="1">
      <alignment vertical="center"/>
    </xf>
    <xf numFmtId="0" fontId="27" fillId="0" borderId="1" xfId="26" applyFont="1" applyFill="1" applyBorder="1" applyAlignment="1">
      <alignment horizontal="center"/>
    </xf>
    <xf numFmtId="0" fontId="7" fillId="0" borderId="0" xfId="26" applyFont="1" applyFill="1" applyBorder="1" applyAlignment="1"/>
    <xf numFmtId="2" fontId="28" fillId="0" borderId="1" xfId="26" applyNumberFormat="1" applyFont="1" applyFill="1" applyBorder="1" applyAlignment="1" applyProtection="1">
      <alignment horizontal="center" vertical="center" wrapText="1"/>
    </xf>
    <xf numFmtId="2" fontId="28" fillId="0" borderId="23" xfId="26" applyNumberFormat="1" applyFont="1" applyFill="1" applyBorder="1" applyAlignment="1" applyProtection="1">
      <alignment horizontal="center" vertical="center" wrapText="1"/>
    </xf>
    <xf numFmtId="2" fontId="28" fillId="0" borderId="23" xfId="26" applyNumberFormat="1" applyFont="1" applyFill="1" applyBorder="1" applyAlignment="1">
      <alignment horizontal="center" vertical="center" wrapText="1"/>
    </xf>
    <xf numFmtId="49" fontId="27" fillId="0" borderId="1" xfId="26" applyNumberFormat="1" applyFont="1" applyFill="1" applyBorder="1" applyAlignment="1" applyProtection="1">
      <alignment horizontal="left" vertical="center" wrapText="1" indent="1"/>
    </xf>
    <xf numFmtId="2" fontId="27" fillId="0" borderId="1" xfId="26" applyNumberFormat="1" applyFont="1" applyFill="1" applyBorder="1" applyAlignment="1" applyProtection="1">
      <alignment vertical="center" wrapText="1"/>
    </xf>
    <xf numFmtId="176" fontId="27" fillId="0" borderId="1" xfId="11" applyNumberFormat="1" applyFont="1" applyFill="1" applyBorder="1" applyAlignment="1" applyProtection="1">
      <alignment vertical="center" wrapText="1"/>
    </xf>
    <xf numFmtId="49" fontId="27" fillId="0" borderId="1" xfId="26" applyNumberFormat="1" applyFont="1" applyFill="1" applyBorder="1" applyAlignment="1" applyProtection="1">
      <alignment vertical="center" wrapText="1"/>
    </xf>
    <xf numFmtId="49" fontId="27" fillId="0" borderId="1" xfId="26" applyNumberFormat="1" applyFont="1" applyFill="1" applyBorder="1" applyAlignment="1" applyProtection="1">
      <alignment horizontal="left" vertical="center" wrapText="1" indent="3"/>
    </xf>
    <xf numFmtId="0" fontId="27" fillId="0" borderId="1" xfId="26" applyFont="1" applyFill="1" applyBorder="1" applyAlignment="1"/>
    <xf numFmtId="2" fontId="27" fillId="0" borderId="1" xfId="26" applyNumberFormat="1" applyFont="1" applyFill="1" applyBorder="1" applyAlignment="1" applyProtection="1">
      <alignment horizontal="center" vertical="center" wrapText="1"/>
    </xf>
    <xf numFmtId="0" fontId="54" fillId="0" borderId="27" xfId="0" applyFont="1" applyBorder="1" applyAlignment="1">
      <alignment horizontal="center" vertical="center"/>
    </xf>
    <xf numFmtId="0" fontId="35" fillId="0" borderId="0" xfId="0" applyFont="1" applyFill="1" applyAlignment="1" applyProtection="1">
      <alignment horizontal="center" vertical="center"/>
    </xf>
    <xf numFmtId="181" fontId="50" fillId="0" borderId="27" xfId="0" applyNumberFormat="1" applyFont="1" applyFill="1" applyBorder="1" applyAlignment="1" applyProtection="1">
      <alignment horizontal="center" vertical="center"/>
    </xf>
    <xf numFmtId="31" fontId="50" fillId="0" borderId="0" xfId="0" applyNumberFormat="1" applyFont="1" applyFill="1" applyAlignment="1" applyProtection="1">
      <alignment horizontal="center" vertical="center"/>
    </xf>
    <xf numFmtId="0" fontId="35" fillId="0" borderId="0" xfId="0" applyFont="1" applyFill="1" applyAlignment="1" applyProtection="1">
      <alignment horizontal="center" vertical="center"/>
      <protection locked="0"/>
    </xf>
    <xf numFmtId="0" fontId="35" fillId="0" borderId="0" xfId="0" applyFont="1" applyFill="1" applyAlignment="1" applyProtection="1">
      <alignment horizontal="right" vertical="center"/>
      <protection locked="0"/>
    </xf>
    <xf numFmtId="182" fontId="35" fillId="0" borderId="0" xfId="0" applyNumberFormat="1" applyFont="1" applyFill="1" applyAlignment="1" applyProtection="1">
      <alignment horizontal="center" vertical="center"/>
      <protection locked="0"/>
    </xf>
    <xf numFmtId="0" fontId="7" fillId="0" borderId="0" xfId="0" applyFont="1" applyFill="1" applyAlignment="1" applyProtection="1">
      <alignment horizontal="left" vertical="center"/>
    </xf>
    <xf numFmtId="0" fontId="28" fillId="0" borderId="1" xfId="0" applyFont="1" applyFill="1" applyBorder="1" applyAlignment="1" applyProtection="1">
      <alignment horizontal="center" vertical="center" wrapText="1"/>
      <protection locked="0"/>
    </xf>
    <xf numFmtId="182" fontId="28" fillId="0" borderId="1" xfId="0" applyNumberFormat="1" applyFont="1" applyFill="1" applyBorder="1" applyAlignment="1" applyProtection="1">
      <alignment horizontal="center" vertical="center" wrapText="1"/>
      <protection locked="0"/>
    </xf>
    <xf numFmtId="0" fontId="28" fillId="0" borderId="1" xfId="0" applyNumberFormat="1" applyFont="1" applyFill="1" applyBorder="1" applyAlignment="1" applyProtection="1">
      <alignment horizontal="center" vertical="center" wrapText="1"/>
      <protection locked="0"/>
    </xf>
    <xf numFmtId="0" fontId="28" fillId="0" borderId="1" xfId="0" applyNumberFormat="1" applyFont="1" applyFill="1" applyBorder="1" applyAlignment="1" applyProtection="1">
      <alignment horizontal="left" vertical="center" wrapText="1"/>
      <protection locked="0"/>
    </xf>
    <xf numFmtId="0" fontId="28" fillId="0" borderId="1" xfId="0" applyFont="1" applyFill="1" applyBorder="1" applyAlignment="1" applyProtection="1">
      <alignment horizontal="center" vertical="center"/>
      <protection locked="0"/>
    </xf>
    <xf numFmtId="0" fontId="28" fillId="0" borderId="23" xfId="0" applyFont="1" applyFill="1" applyBorder="1" applyAlignment="1" applyProtection="1">
      <alignment horizontal="center" vertical="center"/>
      <protection locked="0"/>
    </xf>
    <xf numFmtId="0" fontId="47" fillId="0" borderId="0" xfId="0" applyFont="1" applyFill="1" applyAlignment="1">
      <alignment horizontal="center" vertical="center"/>
    </xf>
    <xf numFmtId="0" fontId="35" fillId="4" borderId="0" xfId="0" applyFont="1" applyFill="1" applyAlignment="1">
      <alignment horizontal="center" vertical="center"/>
    </xf>
    <xf numFmtId="0" fontId="35" fillId="4" borderId="0" xfId="0" applyNumberFormat="1" applyFont="1" applyFill="1" applyAlignment="1">
      <alignment horizontal="center" vertical="center"/>
    </xf>
    <xf numFmtId="187" fontId="35" fillId="4" borderId="0" xfId="0" applyNumberFormat="1" applyFont="1" applyFill="1" applyAlignment="1">
      <alignment horizontal="center" vertical="center"/>
    </xf>
    <xf numFmtId="0" fontId="38" fillId="0" borderId="0" xfId="0" applyFont="1" applyAlignment="1">
      <alignment horizontal="center" vertical="center"/>
    </xf>
    <xf numFmtId="0" fontId="18" fillId="0" borderId="2" xfId="0" applyFont="1" applyBorder="1" applyAlignment="1">
      <alignment horizontal="center" vertical="center"/>
    </xf>
    <xf numFmtId="0" fontId="18" fillId="0" borderId="26" xfId="0" applyFont="1" applyBorder="1" applyAlignment="1">
      <alignment horizontal="center" vertical="center"/>
    </xf>
    <xf numFmtId="0" fontId="18" fillId="0" borderId="23" xfId="0" applyFont="1" applyBorder="1" applyAlignment="1">
      <alignment horizontal="center" vertical="center"/>
    </xf>
    <xf numFmtId="0" fontId="18" fillId="0" borderId="6" xfId="0" applyFont="1" applyBorder="1" applyAlignment="1">
      <alignment horizontal="center" vertical="center"/>
    </xf>
    <xf numFmtId="182" fontId="25" fillId="0" borderId="0" xfId="23" applyNumberFormat="1" applyFont="1" applyFill="1" applyAlignment="1">
      <alignment horizontal="center" vertical="center" wrapText="1"/>
    </xf>
    <xf numFmtId="0" fontId="64" fillId="0" borderId="0" xfId="26" applyNumberFormat="1" applyFont="1" applyFill="1" applyBorder="1" applyAlignment="1" applyProtection="1">
      <alignment horizontal="center" vertical="center"/>
    </xf>
    <xf numFmtId="0" fontId="6" fillId="0" borderId="0" xfId="26" applyNumberFormat="1" applyFont="1" applyFill="1" applyBorder="1" applyAlignment="1" applyProtection="1">
      <alignment horizontal="right" vertical="center"/>
    </xf>
    <xf numFmtId="0" fontId="65" fillId="0" borderId="0" xfId="26" applyFont="1" applyFill="1" applyBorder="1" applyAlignment="1">
      <alignment horizontal="center"/>
    </xf>
    <xf numFmtId="2" fontId="27" fillId="0" borderId="0" xfId="26" applyNumberFormat="1" applyFont="1" applyFill="1" applyBorder="1" applyAlignment="1" applyProtection="1">
      <alignment horizontal="right" vertical="center"/>
    </xf>
    <xf numFmtId="0" fontId="21" fillId="0" borderId="0" xfId="0" applyFont="1" applyFill="1" applyBorder="1" applyAlignment="1">
      <alignment vertical="center" wrapText="1"/>
    </xf>
    <xf numFmtId="0" fontId="21" fillId="0" borderId="0" xfId="0" applyFont="1" applyFill="1" applyBorder="1" applyAlignment="1">
      <alignment horizontal="center" vertical="center" wrapText="1"/>
    </xf>
    <xf numFmtId="0" fontId="23" fillId="0" borderId="28"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3" fillId="0" borderId="29" xfId="0" applyFont="1" applyFill="1" applyBorder="1" applyAlignment="1">
      <alignment horizontal="center" vertical="center" wrapText="1"/>
    </xf>
    <xf numFmtId="0" fontId="23" fillId="0" borderId="30" xfId="0" applyFont="1" applyFill="1" applyBorder="1" applyAlignment="1">
      <alignment horizontal="center" vertical="center" wrapText="1"/>
    </xf>
    <xf numFmtId="0" fontId="21" fillId="0" borderId="30" xfId="0" applyFont="1" applyFill="1" applyBorder="1" applyAlignment="1">
      <alignment vertical="center" wrapText="1"/>
    </xf>
    <xf numFmtId="0" fontId="21" fillId="0" borderId="30" xfId="0" applyFont="1" applyFill="1" applyBorder="1" applyAlignment="1">
      <alignment horizontal="center" vertical="center" wrapText="1"/>
    </xf>
    <xf numFmtId="0" fontId="27" fillId="0" borderId="1" xfId="0" applyNumberFormat="1" applyFont="1" applyFill="1" applyBorder="1" applyAlignment="1" applyProtection="1">
      <alignment horizontal="center" vertical="center" wrapText="1"/>
    </xf>
    <xf numFmtId="0" fontId="27" fillId="0" borderId="0" xfId="0" applyFont="1" applyFill="1" applyAlignment="1" applyProtection="1">
      <alignment horizontal="right" vertical="center"/>
    </xf>
    <xf numFmtId="49" fontId="36" fillId="0" borderId="0" xfId="0" applyNumberFormat="1" applyFont="1" applyFill="1" applyAlignment="1" applyProtection="1">
      <alignment horizontal="center" vertical="center"/>
    </xf>
    <xf numFmtId="0" fontId="7" fillId="0" borderId="27" xfId="0" applyFont="1" applyFill="1" applyBorder="1" applyAlignment="1" applyProtection="1">
      <alignment horizontal="right" vertical="center"/>
    </xf>
    <xf numFmtId="0" fontId="28" fillId="0" borderId="1" xfId="0" applyNumberFormat="1" applyFont="1" applyFill="1" applyBorder="1" applyAlignment="1" applyProtection="1">
      <alignment horizontal="center" vertical="center" wrapText="1"/>
    </xf>
    <xf numFmtId="0" fontId="18" fillId="0" borderId="1" xfId="0" applyFont="1" applyBorder="1" applyAlignment="1">
      <alignment horizontal="center" vertical="center"/>
    </xf>
    <xf numFmtId="0" fontId="5" fillId="0" borderId="1" xfId="0" applyFont="1" applyFill="1" applyBorder="1" applyAlignment="1" applyProtection="1">
      <alignment horizontal="center" vertical="center"/>
    </xf>
    <xf numFmtId="0" fontId="7" fillId="0" borderId="25" xfId="0" applyFont="1" applyFill="1" applyBorder="1" applyAlignment="1" applyProtection="1">
      <alignment horizontal="left" vertical="center"/>
    </xf>
    <xf numFmtId="0" fontId="28" fillId="0" borderId="31" xfId="0" applyFont="1" applyFill="1" applyBorder="1" applyAlignment="1" applyProtection="1">
      <alignment horizontal="center" vertical="center" wrapText="1"/>
    </xf>
    <xf numFmtId="0" fontId="28" fillId="0" borderId="6" xfId="0" applyFont="1" applyFill="1" applyBorder="1" applyAlignment="1" applyProtection="1">
      <alignment horizontal="center" vertical="center" wrapText="1"/>
    </xf>
    <xf numFmtId="0" fontId="33" fillId="0" borderId="0" xfId="0" applyFont="1" applyFill="1" applyAlignment="1" applyProtection="1">
      <alignment horizontal="center" vertical="center"/>
    </xf>
    <xf numFmtId="181" fontId="7" fillId="0" borderId="0" xfId="0" applyNumberFormat="1" applyFont="1" applyFill="1" applyAlignment="1" applyProtection="1">
      <alignment horizontal="left" vertical="center"/>
    </xf>
    <xf numFmtId="0" fontId="28" fillId="0" borderId="2" xfId="0" applyFont="1" applyFill="1" applyBorder="1" applyAlignment="1" applyProtection="1">
      <alignment horizontal="center" vertical="center" wrapText="1"/>
    </xf>
    <xf numFmtId="0" fontId="28" fillId="0" borderId="32" xfId="0" applyFont="1" applyFill="1" applyBorder="1" applyAlignment="1" applyProtection="1">
      <alignment horizontal="center" vertical="center" wrapText="1"/>
    </xf>
    <xf numFmtId="0" fontId="28" fillId="0" borderId="1" xfId="0" applyFont="1" applyFill="1" applyBorder="1" applyAlignment="1" applyProtection="1">
      <alignment horizontal="center" vertical="center" wrapText="1"/>
    </xf>
    <xf numFmtId="182" fontId="25" fillId="0" borderId="0" xfId="0" applyNumberFormat="1" applyFont="1" applyFill="1" applyBorder="1" applyAlignment="1">
      <alignment horizontal="center" vertical="center"/>
    </xf>
    <xf numFmtId="0" fontId="17" fillId="0" borderId="0" xfId="0" applyFont="1" applyFill="1" applyAlignment="1" applyProtection="1">
      <alignment horizontal="center" vertical="center"/>
    </xf>
    <xf numFmtId="0" fontId="5" fillId="0" borderId="2" xfId="0" applyNumberFormat="1" applyFont="1" applyFill="1" applyBorder="1" applyAlignment="1" applyProtection="1">
      <alignment horizontal="center" vertical="center"/>
    </xf>
    <xf numFmtId="0" fontId="5" fillId="0" borderId="32" xfId="0" applyNumberFormat="1" applyFont="1" applyFill="1" applyBorder="1" applyAlignment="1" applyProtection="1">
      <alignment horizontal="center" vertical="center"/>
    </xf>
    <xf numFmtId="0" fontId="5" fillId="0" borderId="1" xfId="0" applyNumberFormat="1" applyFont="1" applyFill="1" applyBorder="1" applyAlignment="1" applyProtection="1">
      <alignment horizontal="center" vertical="center"/>
    </xf>
    <xf numFmtId="0" fontId="60" fillId="0" borderId="1" xfId="25" applyFont="1" applyBorder="1" applyAlignment="1">
      <alignment horizontal="center" vertical="center"/>
    </xf>
    <xf numFmtId="0" fontId="60" fillId="0" borderId="1" xfId="25" applyFont="1" applyBorder="1" applyAlignment="1">
      <alignment horizontal="center" vertical="center" wrapText="1"/>
    </xf>
    <xf numFmtId="0" fontId="59" fillId="0" borderId="0" xfId="25" applyFont="1" applyAlignment="1">
      <alignment horizontal="center"/>
    </xf>
    <xf numFmtId="0" fontId="60" fillId="0" borderId="27" xfId="25" applyFont="1" applyBorder="1" applyAlignment="1">
      <alignment horizontal="left" vertical="center"/>
    </xf>
    <xf numFmtId="0" fontId="60" fillId="0" borderId="23" xfId="25" applyFont="1" applyBorder="1" applyAlignment="1">
      <alignment horizontal="center" vertical="center" wrapText="1"/>
    </xf>
    <xf numFmtId="0" fontId="60" fillId="0" borderId="24" xfId="25" applyFont="1" applyBorder="1" applyAlignment="1">
      <alignment horizontal="center" vertical="center" wrapText="1"/>
    </xf>
    <xf numFmtId="0" fontId="60" fillId="0" borderId="6" xfId="25" applyFont="1" applyBorder="1" applyAlignment="1">
      <alignment horizontal="center" vertical="center" wrapText="1"/>
    </xf>
    <xf numFmtId="0" fontId="60" fillId="0" borderId="23" xfId="25" applyFont="1" applyBorder="1" applyAlignment="1">
      <alignment horizontal="center" vertical="center"/>
    </xf>
    <xf numFmtId="0" fontId="60" fillId="0" borderId="24" xfId="25" applyFont="1" applyBorder="1" applyAlignment="1">
      <alignment horizontal="center" vertical="center"/>
    </xf>
    <xf numFmtId="0" fontId="60" fillId="0" borderId="6" xfId="25" applyFont="1" applyBorder="1" applyAlignment="1">
      <alignment horizontal="center" vertical="center"/>
    </xf>
    <xf numFmtId="0" fontId="39" fillId="0" borderId="0" xfId="25" applyFont="1" applyFill="1" applyAlignment="1">
      <alignment horizontal="center" vertical="center"/>
    </xf>
    <xf numFmtId="0" fontId="7" fillId="0" borderId="0" xfId="25" applyFont="1" applyAlignment="1">
      <alignment horizontal="center" vertical="center"/>
    </xf>
    <xf numFmtId="0" fontId="7" fillId="0" borderId="0" xfId="25" applyAlignment="1">
      <alignment horizontal="center" vertical="center"/>
    </xf>
    <xf numFmtId="0" fontId="8" fillId="4" borderId="0" xfId="0" applyNumberFormat="1" applyFont="1" applyFill="1" applyBorder="1" applyAlignment="1" applyProtection="1">
      <alignment horizontal="center" vertical="center"/>
    </xf>
    <xf numFmtId="31" fontId="10" fillId="4" borderId="27" xfId="0" applyNumberFormat="1" applyFont="1" applyFill="1" applyBorder="1" applyAlignment="1" applyProtection="1">
      <alignment horizontal="center" vertical="center"/>
    </xf>
    <xf numFmtId="0" fontId="2" fillId="0" borderId="27" xfId="0" applyFont="1" applyFill="1" applyBorder="1" applyAlignment="1">
      <alignment vertical="center" wrapText="1"/>
    </xf>
    <xf numFmtId="0" fontId="2" fillId="6" borderId="27" xfId="0" applyFont="1" applyFill="1" applyBorder="1" applyAlignment="1">
      <alignment vertical="center" wrapText="1"/>
    </xf>
    <xf numFmtId="0" fontId="4" fillId="0" borderId="1" xfId="0" applyFont="1" applyFill="1" applyBorder="1" applyAlignment="1">
      <alignment horizontal="center" vertical="center"/>
    </xf>
    <xf numFmtId="0" fontId="5" fillId="0" borderId="1" xfId="0" applyFont="1" applyFill="1" applyBorder="1" applyAlignment="1" applyProtection="1">
      <alignment horizontal="center" vertical="center" wrapText="1"/>
    </xf>
    <xf numFmtId="0" fontId="4" fillId="0" borderId="1" xfId="0" applyFont="1" applyFill="1" applyBorder="1" applyAlignment="1">
      <alignment horizontal="center" vertical="center" wrapText="1"/>
    </xf>
  </cellXfs>
  <cellStyles count="30">
    <cellStyle name="3232" xfId="1"/>
    <cellStyle name="Normal" xfId="2"/>
    <cellStyle name="百分比 2" xfId="3"/>
    <cellStyle name="差_沅陵县2021年政府预算公开表" xfId="4"/>
    <cellStyle name="差_中方" xfId="5"/>
    <cellStyle name="常规" xfId="0" builtinId="0"/>
    <cellStyle name="常规 10" xfId="6"/>
    <cellStyle name="常规 11 2 2 2" xfId="7"/>
    <cellStyle name="常规 11 2 2 2 5" xfId="8"/>
    <cellStyle name="常规 2" xfId="9"/>
    <cellStyle name="常规 2 2" xfId="10"/>
    <cellStyle name="常规 2_中方" xfId="11"/>
    <cellStyle name="常规 3" xfId="12"/>
    <cellStyle name="常规 3 2" xfId="13"/>
    <cellStyle name="常规 3_中方" xfId="14"/>
    <cellStyle name="常规 34" xfId="15"/>
    <cellStyle name="常规 4" xfId="16"/>
    <cellStyle name="常规 4 2 2" xfId="17"/>
    <cellStyle name="常规 4_沅陵县2021年政府预算公开表" xfId="18"/>
    <cellStyle name="常规 5" xfId="19"/>
    <cellStyle name="常规 5 2" xfId="20"/>
    <cellStyle name="常规 5_中方" xfId="21"/>
    <cellStyle name="常规 6" xfId="22"/>
    <cellStyle name="常规 7" xfId="23"/>
    <cellStyle name="常规_2011年全省结算汇总表2012(1).03.28定稿 2 2" xfId="24"/>
    <cellStyle name="常规_沅陵县2021年政府预算公开表" xfId="25"/>
    <cellStyle name="常规_中方" xfId="26"/>
    <cellStyle name="好_沅陵县2021年政府预算公开表" xfId="27"/>
    <cellStyle name="好_中方" xfId="28"/>
    <cellStyle name="货币 3" xfId="29"/>
  </cellStyles>
  <dxfs count="1">
    <dxf>
      <font>
        <b val="0"/>
        <i val="0"/>
        <color indexed="9"/>
      </font>
    </dxf>
  </dxfs>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Z:\&#20219;&#34183;\&#24037;&#20316;\2007&#24180;\&#35760;&#24080;\2007&#24180;&#35760;&#24080;1.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总帐"/>
      <sheetName val="调用表"/>
      <sheetName val="拨款表-基建"/>
      <sheetName val="其他处"/>
      <sheetName val="市州"/>
      <sheetName val="环保"/>
      <sheetName val="发改委来文"/>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C25"/>
  <sheetViews>
    <sheetView zoomScale="85" zoomScaleNormal="50" workbookViewId="0">
      <selection activeCell="C19" sqref="C19"/>
    </sheetView>
  </sheetViews>
  <sheetFormatPr defaultColWidth="9" defaultRowHeight="29.25" customHeight="1"/>
  <cols>
    <col min="1" max="1" width="6.625" customWidth="1"/>
    <col min="2" max="2" width="72.75" customWidth="1"/>
  </cols>
  <sheetData>
    <row r="1" spans="1:3" ht="29.25" customHeight="1">
      <c r="A1" s="353" t="s">
        <v>0</v>
      </c>
      <c r="B1" s="353"/>
      <c r="C1" s="310"/>
    </row>
    <row r="2" spans="1:3" ht="29.25" customHeight="1">
      <c r="A2" s="309">
        <v>1</v>
      </c>
      <c r="B2" s="308" t="s">
        <v>1660</v>
      </c>
    </row>
    <row r="3" spans="1:3" ht="29.25" customHeight="1">
      <c r="A3" s="309">
        <v>2</v>
      </c>
      <c r="B3" s="308" t="s">
        <v>1661</v>
      </c>
    </row>
    <row r="4" spans="1:3" ht="29.25" customHeight="1">
      <c r="A4" s="309">
        <v>3</v>
      </c>
      <c r="B4" s="308" t="s">
        <v>1662</v>
      </c>
    </row>
    <row r="5" spans="1:3" ht="29.25" customHeight="1">
      <c r="A5" s="309">
        <v>4</v>
      </c>
      <c r="B5" s="308" t="s">
        <v>1663</v>
      </c>
    </row>
    <row r="6" spans="1:3" ht="29.25" customHeight="1">
      <c r="A6" s="309">
        <v>5</v>
      </c>
      <c r="B6" s="308" t="s">
        <v>1664</v>
      </c>
    </row>
    <row r="7" spans="1:3" ht="29.25" customHeight="1">
      <c r="A7" s="309">
        <v>6</v>
      </c>
      <c r="B7" s="308" t="s">
        <v>1665</v>
      </c>
    </row>
    <row r="8" spans="1:3" ht="29.25" customHeight="1">
      <c r="A8" s="309">
        <v>7</v>
      </c>
      <c r="B8" s="308" t="s">
        <v>1682</v>
      </c>
    </row>
    <row r="9" spans="1:3" ht="29.25" customHeight="1">
      <c r="A9" s="309">
        <v>8</v>
      </c>
      <c r="B9" s="308" t="s">
        <v>1683</v>
      </c>
    </row>
    <row r="10" spans="1:3" ht="29.25" customHeight="1">
      <c r="A10" s="309">
        <v>9</v>
      </c>
      <c r="B10" s="308" t="s">
        <v>1666</v>
      </c>
    </row>
    <row r="11" spans="1:3" ht="29.25" customHeight="1">
      <c r="A11" s="309">
        <v>10</v>
      </c>
      <c r="B11" s="308" t="s">
        <v>1667</v>
      </c>
    </row>
    <row r="12" spans="1:3" ht="29.25" customHeight="1">
      <c r="A12" s="309">
        <v>11</v>
      </c>
      <c r="B12" s="308" t="s">
        <v>1668</v>
      </c>
    </row>
    <row r="13" spans="1:3" ht="29.25" customHeight="1">
      <c r="A13" s="309">
        <v>12</v>
      </c>
      <c r="B13" s="308" t="s">
        <v>1669</v>
      </c>
    </row>
    <row r="14" spans="1:3" ht="29.25" customHeight="1">
      <c r="A14" s="309">
        <v>13</v>
      </c>
      <c r="B14" s="308" t="s">
        <v>1670</v>
      </c>
    </row>
    <row r="15" spans="1:3" ht="29.25" customHeight="1">
      <c r="A15" s="309">
        <v>14</v>
      </c>
      <c r="B15" s="308" t="s">
        <v>1671</v>
      </c>
    </row>
    <row r="16" spans="1:3" ht="29.25" customHeight="1">
      <c r="A16" s="309">
        <v>15</v>
      </c>
      <c r="B16" s="308" t="s">
        <v>1672</v>
      </c>
    </row>
    <row r="17" spans="1:2" ht="29.25" customHeight="1">
      <c r="A17" s="309">
        <v>16</v>
      </c>
      <c r="B17" s="308" t="s">
        <v>1673</v>
      </c>
    </row>
    <row r="18" spans="1:2" ht="29.25" customHeight="1">
      <c r="A18" s="309">
        <v>17</v>
      </c>
      <c r="B18" s="308" t="s">
        <v>1674</v>
      </c>
    </row>
    <row r="19" spans="1:2" ht="29.25" customHeight="1">
      <c r="A19" s="309">
        <v>18</v>
      </c>
      <c r="B19" s="308" t="s">
        <v>1675</v>
      </c>
    </row>
    <row r="20" spans="1:2" ht="29.25" customHeight="1">
      <c r="A20" s="309">
        <v>19</v>
      </c>
      <c r="B20" s="308" t="s">
        <v>1676</v>
      </c>
    </row>
    <row r="21" spans="1:2" ht="29.25" customHeight="1">
      <c r="A21" s="309">
        <v>20</v>
      </c>
      <c r="B21" s="308" t="s">
        <v>1677</v>
      </c>
    </row>
    <row r="22" spans="1:2" ht="29.25" customHeight="1">
      <c r="A22" s="309">
        <v>21</v>
      </c>
      <c r="B22" s="308" t="s">
        <v>1678</v>
      </c>
    </row>
    <row r="23" spans="1:2" ht="29.25" customHeight="1">
      <c r="A23" s="309">
        <v>22</v>
      </c>
      <c r="B23" s="308" t="s">
        <v>1679</v>
      </c>
    </row>
    <row r="24" spans="1:2" ht="29.25" customHeight="1">
      <c r="A24" s="309">
        <v>23</v>
      </c>
      <c r="B24" s="308" t="s">
        <v>1680</v>
      </c>
    </row>
    <row r="25" spans="1:2" ht="29.25" customHeight="1">
      <c r="A25" s="309">
        <v>24</v>
      </c>
      <c r="B25" s="308" t="s">
        <v>1681</v>
      </c>
    </row>
  </sheetData>
  <mergeCells count="1">
    <mergeCell ref="A1:B1"/>
  </mergeCells>
  <phoneticPr fontId="56" type="noConversion"/>
  <printOptions horizontalCentered="1"/>
  <pageMargins left="0.74803149606299213" right="0.74803149606299213" top="0.59055118110236227" bottom="0.59055118110236227" header="0.51181102362204722" footer="0.51181102362204722"/>
  <pageSetup paperSize="9" orientation="portrait" r:id="rId1"/>
</worksheet>
</file>

<file path=xl/worksheets/sheet10.xml><?xml version="1.0" encoding="utf-8"?>
<worksheet xmlns="http://schemas.openxmlformats.org/spreadsheetml/2006/main" xmlns:r="http://schemas.openxmlformats.org/officeDocument/2006/relationships">
  <dimension ref="A1:G9"/>
  <sheetViews>
    <sheetView workbookViewId="0"/>
  </sheetViews>
  <sheetFormatPr defaultColWidth="16.625" defaultRowHeight="42" customHeight="1"/>
  <cols>
    <col min="1" max="1" width="16.625" customWidth="1"/>
    <col min="2" max="7" width="15.875" customWidth="1"/>
    <col min="8" max="8" width="16.625" customWidth="1"/>
  </cols>
  <sheetData>
    <row r="1" spans="1:7" ht="42" customHeight="1">
      <c r="A1" s="145"/>
      <c r="B1" s="57"/>
      <c r="C1" s="57"/>
      <c r="D1" s="57"/>
      <c r="E1" s="57"/>
      <c r="F1" s="57"/>
      <c r="G1" s="57"/>
    </row>
    <row r="2" spans="1:7" ht="38.1" customHeight="1">
      <c r="A2" s="384" t="s">
        <v>1231</v>
      </c>
      <c r="B2" s="384"/>
      <c r="C2" s="384"/>
      <c r="D2" s="384"/>
      <c r="E2" s="384"/>
      <c r="F2" s="384"/>
      <c r="G2" s="384"/>
    </row>
    <row r="3" spans="1:7" ht="36" customHeight="1">
      <c r="A3" s="58"/>
      <c r="B3" s="59"/>
      <c r="C3" s="57"/>
      <c r="D3" s="57"/>
      <c r="E3" s="57"/>
      <c r="F3" s="57"/>
      <c r="G3" s="60" t="s">
        <v>3</v>
      </c>
    </row>
    <row r="4" spans="1:7" ht="42" customHeight="1">
      <c r="A4" s="383" t="s">
        <v>1232</v>
      </c>
      <c r="B4" s="385" t="s">
        <v>1233</v>
      </c>
      <c r="C4" s="385"/>
      <c r="D4" s="385"/>
      <c r="E4" s="386" t="s">
        <v>1234</v>
      </c>
      <c r="F4" s="386"/>
      <c r="G4" s="386"/>
    </row>
    <row r="5" spans="1:7" ht="42" customHeight="1">
      <c r="A5" s="383"/>
      <c r="B5" s="61"/>
      <c r="C5" s="62" t="s">
        <v>1235</v>
      </c>
      <c r="D5" s="63" t="s">
        <v>1236</v>
      </c>
      <c r="E5" s="64"/>
      <c r="F5" s="62" t="s">
        <v>1235</v>
      </c>
      <c r="G5" s="65" t="s">
        <v>1236</v>
      </c>
    </row>
    <row r="6" spans="1:7" ht="42" customHeight="1">
      <c r="A6" s="66" t="s">
        <v>1237</v>
      </c>
      <c r="B6" s="67" t="s">
        <v>1238</v>
      </c>
      <c r="C6" s="68" t="s">
        <v>1239</v>
      </c>
      <c r="D6" s="69" t="s">
        <v>1240</v>
      </c>
      <c r="E6" s="67" t="s">
        <v>1241</v>
      </c>
      <c r="F6" s="68" t="s">
        <v>1242</v>
      </c>
      <c r="G6" s="70" t="s">
        <v>1243</v>
      </c>
    </row>
    <row r="7" spans="1:7" ht="42" customHeight="1">
      <c r="A7" s="71" t="s">
        <v>1244</v>
      </c>
      <c r="B7" s="72">
        <v>259300</v>
      </c>
      <c r="C7" s="73">
        <v>150000</v>
      </c>
      <c r="D7" s="74">
        <v>109300</v>
      </c>
      <c r="E7" s="72">
        <v>258288.28700700001</v>
      </c>
      <c r="F7" s="72">
        <v>148950.687007</v>
      </c>
      <c r="G7" s="73">
        <v>109337.60000000001</v>
      </c>
    </row>
    <row r="8" spans="1:7" ht="42" customHeight="1">
      <c r="A8" s="387" t="s">
        <v>1245</v>
      </c>
      <c r="B8" s="388"/>
      <c r="C8" s="388"/>
      <c r="D8" s="388"/>
      <c r="E8" s="388"/>
      <c r="F8" s="388"/>
      <c r="G8" s="388"/>
    </row>
    <row r="9" spans="1:7" ht="42" customHeight="1">
      <c r="A9" s="381" t="s">
        <v>1246</v>
      </c>
      <c r="B9" s="382"/>
      <c r="C9" s="382"/>
      <c r="D9" s="382"/>
      <c r="E9" s="382"/>
      <c r="F9" s="382"/>
      <c r="G9" s="382"/>
    </row>
  </sheetData>
  <mergeCells count="6">
    <mergeCell ref="A9:G9"/>
    <mergeCell ref="A4:A5"/>
    <mergeCell ref="A2:G2"/>
    <mergeCell ref="B4:D4"/>
    <mergeCell ref="E4:G4"/>
    <mergeCell ref="A8:G8"/>
  </mergeCells>
  <phoneticPr fontId="56" type="noConversion"/>
  <pageMargins left="0.75" right="0.75" top="1" bottom="1" header="0.5" footer="0.5"/>
  <pageSetup paperSize="9" orientation="landscape"/>
</worksheet>
</file>

<file path=xl/worksheets/sheet11.xml><?xml version="1.0" encoding="utf-8"?>
<worksheet xmlns="http://schemas.openxmlformats.org/spreadsheetml/2006/main" xmlns:r="http://schemas.openxmlformats.org/officeDocument/2006/relationships">
  <sheetPr>
    <tabColor rgb="FFFFFF00"/>
    <pageSetUpPr fitToPage="1"/>
  </sheetPr>
  <dimension ref="A1:IS23"/>
  <sheetViews>
    <sheetView showZeros="0" workbookViewId="0">
      <selection activeCell="G1" sqref="G1:H1"/>
    </sheetView>
  </sheetViews>
  <sheetFormatPr defaultRowHeight="14.25"/>
  <cols>
    <col min="1" max="1" width="36.5" style="12" customWidth="1"/>
    <col min="2" max="3" width="14.875" style="12" customWidth="1"/>
    <col min="4" max="4" width="16.375" style="12" customWidth="1"/>
    <col min="5" max="5" width="31.625" style="12" customWidth="1"/>
    <col min="6" max="8" width="13.25" style="12" customWidth="1"/>
    <col min="9" max="252" width="9" style="12"/>
    <col min="253" max="253" width="9" style="31"/>
    <col min="254" max="16384" width="9" style="96"/>
  </cols>
  <sheetData>
    <row r="1" spans="1:253" s="113" customFormat="1" ht="17.100000000000001" customHeight="1">
      <c r="A1" s="360"/>
      <c r="B1" s="360"/>
      <c r="G1" s="390"/>
      <c r="H1" s="390"/>
      <c r="IS1" s="133"/>
    </row>
    <row r="2" spans="1:253" s="12" customFormat="1" ht="29.1" customHeight="1">
      <c r="A2" s="354" t="s">
        <v>1247</v>
      </c>
      <c r="B2" s="354"/>
      <c r="C2" s="354"/>
      <c r="D2" s="354"/>
      <c r="E2" s="354"/>
      <c r="F2" s="354"/>
      <c r="G2" s="354"/>
      <c r="H2" s="354"/>
    </row>
    <row r="3" spans="1:253" s="12" customFormat="1" ht="23.25" customHeight="1">
      <c r="A3" s="12" t="s">
        <v>2</v>
      </c>
      <c r="B3" s="49"/>
      <c r="C3" s="391" t="s">
        <v>1248</v>
      </c>
      <c r="D3" s="391"/>
      <c r="E3" s="391"/>
      <c r="F3" s="49"/>
      <c r="G3" s="392" t="s">
        <v>3</v>
      </c>
      <c r="H3" s="392"/>
      <c r="IS3" s="31"/>
    </row>
    <row r="4" spans="1:253" s="12" customFormat="1" ht="30" customHeight="1">
      <c r="A4" s="389" t="s">
        <v>1249</v>
      </c>
      <c r="B4" s="389"/>
      <c r="C4" s="389"/>
      <c r="D4" s="389"/>
      <c r="E4" s="389" t="s">
        <v>1250</v>
      </c>
      <c r="F4" s="389"/>
      <c r="G4" s="389"/>
      <c r="H4" s="389"/>
      <c r="IS4" s="31"/>
    </row>
    <row r="5" spans="1:253" s="114" customFormat="1" ht="30" customHeight="1">
      <c r="A5" s="117" t="s">
        <v>1251</v>
      </c>
      <c r="B5" s="117" t="s">
        <v>7</v>
      </c>
      <c r="C5" s="117" t="s">
        <v>8</v>
      </c>
      <c r="D5" s="117" t="s">
        <v>1252</v>
      </c>
      <c r="E5" s="117" t="s">
        <v>1251</v>
      </c>
      <c r="F5" s="117" t="s">
        <v>7</v>
      </c>
      <c r="G5" s="117" t="s">
        <v>8</v>
      </c>
      <c r="H5" s="117" t="s">
        <v>1252</v>
      </c>
    </row>
    <row r="6" spans="1:253" s="12" customFormat="1" ht="27" customHeight="1">
      <c r="A6" s="118" t="s">
        <v>1253</v>
      </c>
      <c r="B6" s="119">
        <f>B7+B11</f>
        <v>36389</v>
      </c>
      <c r="C6" s="119">
        <f>C7+C11</f>
        <v>74436</v>
      </c>
      <c r="D6" s="120">
        <f>C6-B6</f>
        <v>38047</v>
      </c>
      <c r="E6" s="118" t="s">
        <v>1254</v>
      </c>
      <c r="F6" s="119">
        <f>F7+F8+F9+F12</f>
        <v>70638</v>
      </c>
      <c r="G6" s="119">
        <f>G7+G8+G9</f>
        <v>46201</v>
      </c>
      <c r="H6" s="120">
        <f>G6-F6</f>
        <v>-24437</v>
      </c>
    </row>
    <row r="7" spans="1:253" s="12" customFormat="1" ht="38.1" customHeight="1">
      <c r="A7" s="122" t="s">
        <v>1255</v>
      </c>
      <c r="B7" s="123">
        <v>31809</v>
      </c>
      <c r="C7" s="124">
        <v>69756</v>
      </c>
      <c r="D7" s="124">
        <f>C7-B7</f>
        <v>37947</v>
      </c>
      <c r="E7" s="122" t="s">
        <v>1256</v>
      </c>
      <c r="F7" s="123">
        <v>24058</v>
      </c>
      <c r="G7" s="124">
        <v>41521</v>
      </c>
      <c r="H7" s="120">
        <f t="shared" ref="H7:H20" si="0">G7-F7</f>
        <v>17463</v>
      </c>
    </row>
    <row r="8" spans="1:253" s="12" customFormat="1" ht="27" customHeight="1">
      <c r="A8" s="122" t="s">
        <v>1257</v>
      </c>
      <c r="B8" s="123">
        <v>29480</v>
      </c>
      <c r="C8" s="124">
        <v>68556</v>
      </c>
      <c r="D8" s="124">
        <f>C8-B8</f>
        <v>39076</v>
      </c>
      <c r="E8" s="122" t="s">
        <v>1258</v>
      </c>
      <c r="F8" s="123">
        <v>4580</v>
      </c>
      <c r="G8" s="124">
        <v>4680</v>
      </c>
      <c r="H8" s="120">
        <f t="shared" si="0"/>
        <v>100</v>
      </c>
    </row>
    <row r="9" spans="1:253" s="12" customFormat="1" ht="27" customHeight="1">
      <c r="A9" s="109" t="s">
        <v>1259</v>
      </c>
      <c r="B9" s="121">
        <v>1705</v>
      </c>
      <c r="C9" s="121">
        <v>600</v>
      </c>
      <c r="D9" s="121"/>
      <c r="E9" s="122" t="s">
        <v>1260</v>
      </c>
      <c r="F9" s="123">
        <v>36400</v>
      </c>
      <c r="G9" s="124">
        <v>0</v>
      </c>
      <c r="H9" s="120">
        <f t="shared" si="0"/>
        <v>-36400</v>
      </c>
    </row>
    <row r="10" spans="1:253" s="12" customFormat="1" ht="27" customHeight="1">
      <c r="A10" s="109" t="s">
        <v>1261</v>
      </c>
      <c r="B10" s="121">
        <v>624</v>
      </c>
      <c r="C10" s="121">
        <v>600</v>
      </c>
      <c r="D10" s="121"/>
      <c r="E10" s="125" t="s">
        <v>1262</v>
      </c>
      <c r="F10" s="123">
        <v>36400</v>
      </c>
      <c r="G10" s="12">
        <v>0</v>
      </c>
      <c r="H10" s="120">
        <f t="shared" si="0"/>
        <v>-36400</v>
      </c>
    </row>
    <row r="11" spans="1:253" s="12" customFormat="1" ht="27" customHeight="1">
      <c r="A11" s="118" t="s">
        <v>14</v>
      </c>
      <c r="B11" s="123">
        <v>4580</v>
      </c>
      <c r="C11" s="124">
        <v>4680</v>
      </c>
      <c r="D11" s="124">
        <f>C11-B11</f>
        <v>100</v>
      </c>
      <c r="E11" s="125" t="s">
        <v>1263</v>
      </c>
      <c r="F11" s="123"/>
      <c r="G11" s="126"/>
      <c r="H11" s="120">
        <f t="shared" si="0"/>
        <v>0</v>
      </c>
    </row>
    <row r="12" spans="1:253" s="12" customFormat="1" ht="27" customHeight="1">
      <c r="A12" s="118"/>
      <c r="B12" s="123"/>
      <c r="C12" s="124"/>
      <c r="D12" s="124"/>
      <c r="E12" s="122" t="s">
        <v>1264</v>
      </c>
      <c r="F12" s="123">
        <v>5600</v>
      </c>
      <c r="G12" s="127"/>
      <c r="H12" s="120">
        <f t="shared" si="0"/>
        <v>-5600</v>
      </c>
    </row>
    <row r="13" spans="1:253" s="12" customFormat="1" ht="27" customHeight="1">
      <c r="A13" s="118" t="s">
        <v>46</v>
      </c>
      <c r="B13" s="127">
        <v>289</v>
      </c>
      <c r="C13" s="130">
        <v>0</v>
      </c>
      <c r="D13" s="130">
        <f>C13-B13</f>
        <v>-289</v>
      </c>
      <c r="E13" s="121"/>
      <c r="F13" s="121"/>
      <c r="G13" s="121"/>
      <c r="H13" s="120">
        <f t="shared" si="0"/>
        <v>0</v>
      </c>
    </row>
    <row r="14" spans="1:253" s="12" customFormat="1" ht="27" customHeight="1">
      <c r="A14" s="121"/>
      <c r="B14" s="121"/>
      <c r="C14" s="121"/>
      <c r="D14" s="121"/>
      <c r="E14" s="128"/>
      <c r="F14" s="128"/>
      <c r="G14" s="128"/>
      <c r="H14" s="120">
        <f t="shared" si="0"/>
        <v>0</v>
      </c>
    </row>
    <row r="15" spans="1:253" s="12" customFormat="1" ht="27" customHeight="1">
      <c r="A15" s="138" t="s">
        <v>1265</v>
      </c>
      <c r="B15" s="129">
        <f>B16+B17</f>
        <v>36400</v>
      </c>
      <c r="C15" s="129">
        <v>0</v>
      </c>
      <c r="D15" s="139">
        <f>C15-B15</f>
        <v>-36400</v>
      </c>
      <c r="E15" s="140" t="s">
        <v>1266</v>
      </c>
      <c r="F15" s="141">
        <v>40</v>
      </c>
      <c r="G15" s="141">
        <v>40</v>
      </c>
      <c r="H15" s="120">
        <f t="shared" si="0"/>
        <v>0</v>
      </c>
    </row>
    <row r="16" spans="1:253" s="12" customFormat="1" ht="27" customHeight="1">
      <c r="A16" s="125" t="s">
        <v>1267</v>
      </c>
      <c r="B16" s="123">
        <v>36400</v>
      </c>
      <c r="C16" s="123">
        <v>0</v>
      </c>
      <c r="D16" s="129">
        <f>C16-B16</f>
        <v>-36400</v>
      </c>
      <c r="E16" s="118"/>
      <c r="F16" s="129"/>
      <c r="G16" s="130"/>
      <c r="H16" s="120">
        <f t="shared" si="0"/>
        <v>0</v>
      </c>
    </row>
    <row r="17" spans="1:253" s="12" customFormat="1" ht="27" customHeight="1">
      <c r="A17" s="125" t="s">
        <v>1268</v>
      </c>
      <c r="B17" s="123"/>
      <c r="C17" s="123"/>
      <c r="D17" s="129">
        <f>C17-B17</f>
        <v>0</v>
      </c>
      <c r="E17" s="118"/>
      <c r="F17" s="129"/>
      <c r="G17" s="130"/>
      <c r="H17" s="120">
        <f t="shared" si="0"/>
        <v>0</v>
      </c>
    </row>
    <row r="18" spans="1:253" s="12" customFormat="1" ht="27" customHeight="1">
      <c r="A18" s="121"/>
      <c r="B18" s="121"/>
      <c r="C18" s="121"/>
      <c r="D18" s="121"/>
      <c r="E18" s="118" t="s">
        <v>116</v>
      </c>
      <c r="F18" s="129">
        <v>8000</v>
      </c>
      <c r="G18" s="130">
        <v>28195</v>
      </c>
      <c r="H18" s="120">
        <f t="shared" si="0"/>
        <v>20195</v>
      </c>
    </row>
    <row r="19" spans="1:253" s="12" customFormat="1" ht="27" customHeight="1">
      <c r="A19" s="138" t="s">
        <v>1269</v>
      </c>
      <c r="B19" s="129">
        <v>5600</v>
      </c>
      <c r="C19" s="123"/>
      <c r="D19" s="129"/>
      <c r="E19" s="131"/>
      <c r="F19" s="126"/>
      <c r="G19" s="124"/>
      <c r="H19" s="120">
        <f t="shared" si="0"/>
        <v>0</v>
      </c>
    </row>
    <row r="20" spans="1:253" s="12" customFormat="1" ht="27" customHeight="1">
      <c r="A20" s="125"/>
      <c r="B20" s="123"/>
      <c r="C20" s="124"/>
      <c r="D20" s="124"/>
      <c r="E20" s="117" t="s">
        <v>1270</v>
      </c>
      <c r="F20" s="127">
        <f>F6+F15+F18</f>
        <v>78678</v>
      </c>
      <c r="G20" s="127">
        <f>G6+G15+G18</f>
        <v>74436</v>
      </c>
      <c r="H20" s="120">
        <f t="shared" si="0"/>
        <v>-4242</v>
      </c>
    </row>
    <row r="21" spans="1:253" s="12" customFormat="1" ht="27" customHeight="1">
      <c r="A21" s="117" t="s">
        <v>1271</v>
      </c>
      <c r="B21" s="127">
        <f>B6+B13+B15+B19</f>
        <v>78678</v>
      </c>
      <c r="C21" s="127">
        <f>C6+C13+C15</f>
        <v>74436</v>
      </c>
      <c r="D21" s="130">
        <f>C21-B21</f>
        <v>-4242</v>
      </c>
      <c r="E21" s="142" t="s">
        <v>64</v>
      </c>
      <c r="F21" s="143">
        <f>B21-F20</f>
        <v>0</v>
      </c>
      <c r="G21" s="143">
        <f>C21-G20</f>
        <v>0</v>
      </c>
      <c r="H21" s="144">
        <f>D21-H20</f>
        <v>0</v>
      </c>
    </row>
    <row r="22" spans="1:253" s="12" customFormat="1" ht="18" customHeight="1">
      <c r="A22" s="49"/>
      <c r="IS22" s="31"/>
    </row>
    <row r="23" spans="1:253" s="12" customFormat="1" ht="30" customHeight="1"/>
  </sheetData>
  <mergeCells count="7">
    <mergeCell ref="A4:D4"/>
    <mergeCell ref="E4:H4"/>
    <mergeCell ref="A1:B1"/>
    <mergeCell ref="G1:H1"/>
    <mergeCell ref="A2:H2"/>
    <mergeCell ref="C3:E3"/>
    <mergeCell ref="G3:H3"/>
  </mergeCells>
  <phoneticPr fontId="56" type="noConversion"/>
  <printOptions horizontalCentered="1" verticalCentered="1"/>
  <pageMargins left="0.75138888888888899" right="0.75138888888888899" top="1" bottom="1" header="0.50763888888888897" footer="0.50763888888888897"/>
  <pageSetup paperSize="9" scale="78" orientation="landscape"/>
</worksheet>
</file>

<file path=xl/worksheets/sheet12.xml><?xml version="1.0" encoding="utf-8"?>
<worksheet xmlns="http://schemas.openxmlformats.org/spreadsheetml/2006/main" xmlns:r="http://schemas.openxmlformats.org/officeDocument/2006/relationships">
  <dimension ref="A1:E21"/>
  <sheetViews>
    <sheetView workbookViewId="0"/>
  </sheetViews>
  <sheetFormatPr defaultColWidth="23.625" defaultRowHeight="27.95" customHeight="1"/>
  <cols>
    <col min="1" max="1" width="34.5" style="12" customWidth="1"/>
    <col min="2" max="4" width="20.875" style="48" customWidth="1"/>
    <col min="5" max="5" width="20.875" style="55" customWidth="1"/>
    <col min="6" max="6" width="23.625" customWidth="1"/>
  </cols>
  <sheetData>
    <row r="1" spans="1:5" ht="27.95" customHeight="1">
      <c r="B1" s="12"/>
      <c r="C1" s="135"/>
      <c r="D1" s="135"/>
    </row>
    <row r="2" spans="1:5" ht="27.95" customHeight="1">
      <c r="A2" s="354" t="s">
        <v>1272</v>
      </c>
      <c r="B2" s="354"/>
      <c r="C2" s="354"/>
      <c r="D2" s="354"/>
      <c r="E2" s="354"/>
    </row>
    <row r="3" spans="1:5" ht="27.95" customHeight="1">
      <c r="A3" s="12" t="s">
        <v>2</v>
      </c>
      <c r="B3" s="49"/>
      <c r="C3" s="115" t="s">
        <v>1248</v>
      </c>
      <c r="E3" s="55" t="s">
        <v>3</v>
      </c>
    </row>
    <row r="4" spans="1:5" s="134" customFormat="1" ht="27.95" customHeight="1">
      <c r="A4" s="393" t="s">
        <v>1249</v>
      </c>
      <c r="B4" s="393"/>
      <c r="C4" s="393"/>
      <c r="D4" s="393"/>
      <c r="E4" s="394" t="s">
        <v>125</v>
      </c>
    </row>
    <row r="5" spans="1:5" s="134" customFormat="1" ht="27.95" customHeight="1">
      <c r="A5" s="117" t="s">
        <v>1251</v>
      </c>
      <c r="B5" s="117" t="s">
        <v>7</v>
      </c>
      <c r="C5" s="117" t="s">
        <v>8</v>
      </c>
      <c r="D5" s="117" t="s">
        <v>1252</v>
      </c>
      <c r="E5" s="394"/>
    </row>
    <row r="6" spans="1:5" ht="27.95" customHeight="1">
      <c r="A6" s="118" t="s">
        <v>1253</v>
      </c>
      <c r="B6" s="119">
        <f>B7+B11</f>
        <v>36389</v>
      </c>
      <c r="C6" s="119">
        <f>C7+C11</f>
        <v>74436</v>
      </c>
      <c r="D6" s="120">
        <f>C6-B6</f>
        <v>38047</v>
      </c>
      <c r="E6" s="137"/>
    </row>
    <row r="7" spans="1:5" ht="27.95" customHeight="1">
      <c r="A7" s="122" t="s">
        <v>1255</v>
      </c>
      <c r="B7" s="123">
        <v>31809</v>
      </c>
      <c r="C7" s="124">
        <v>69756</v>
      </c>
      <c r="D7" s="124">
        <f>C7-B7</f>
        <v>37947</v>
      </c>
      <c r="E7" s="137"/>
    </row>
    <row r="8" spans="1:5" ht="27.95" customHeight="1">
      <c r="A8" s="122" t="s">
        <v>1257</v>
      </c>
      <c r="B8" s="123">
        <v>29480</v>
      </c>
      <c r="C8" s="124">
        <v>68556</v>
      </c>
      <c r="D8" s="124">
        <f>C8-B8</f>
        <v>39076</v>
      </c>
      <c r="E8" s="137"/>
    </row>
    <row r="9" spans="1:5" ht="27.95" customHeight="1">
      <c r="A9" s="109" t="s">
        <v>1259</v>
      </c>
      <c r="B9" s="121">
        <v>1705</v>
      </c>
      <c r="C9" s="121">
        <v>600</v>
      </c>
      <c r="D9" s="121"/>
      <c r="E9" s="137"/>
    </row>
    <row r="10" spans="1:5" ht="27.95" customHeight="1">
      <c r="A10" s="109" t="s">
        <v>1261</v>
      </c>
      <c r="B10" s="121">
        <v>624</v>
      </c>
      <c r="C10" s="121">
        <v>600</v>
      </c>
      <c r="D10" s="121"/>
      <c r="E10" s="137"/>
    </row>
    <row r="11" spans="1:5" ht="27.95" customHeight="1">
      <c r="A11" s="118" t="s">
        <v>14</v>
      </c>
      <c r="B11" s="123">
        <v>4580</v>
      </c>
      <c r="C11" s="124">
        <v>4680</v>
      </c>
      <c r="D11" s="124">
        <f t="shared" ref="D11:D17" si="0">C11-B11</f>
        <v>100</v>
      </c>
      <c r="E11" s="137"/>
    </row>
    <row r="12" spans="1:5" ht="27.95" customHeight="1">
      <c r="A12" s="118"/>
      <c r="B12" s="123"/>
      <c r="C12" s="124"/>
      <c r="D12" s="124"/>
      <c r="E12" s="137"/>
    </row>
    <row r="13" spans="1:5" ht="27.95" customHeight="1">
      <c r="A13" s="118" t="s">
        <v>46</v>
      </c>
      <c r="B13" s="127">
        <v>289</v>
      </c>
      <c r="C13" s="130">
        <v>0</v>
      </c>
      <c r="D13" s="130">
        <f t="shared" si="0"/>
        <v>-289</v>
      </c>
      <c r="E13" s="137"/>
    </row>
    <row r="14" spans="1:5" ht="27.95" customHeight="1">
      <c r="A14" s="121"/>
      <c r="B14" s="121"/>
      <c r="C14" s="121"/>
      <c r="D14" s="121"/>
      <c r="E14" s="137"/>
    </row>
    <row r="15" spans="1:5" ht="27.95" customHeight="1">
      <c r="A15" s="138" t="s">
        <v>1265</v>
      </c>
      <c r="B15" s="129">
        <f>B16+B17</f>
        <v>36400</v>
      </c>
      <c r="C15" s="129">
        <v>0</v>
      </c>
      <c r="D15" s="139">
        <f t="shared" si="0"/>
        <v>-36400</v>
      </c>
      <c r="E15" s="137"/>
    </row>
    <row r="16" spans="1:5" ht="27.95" customHeight="1">
      <c r="A16" s="125" t="s">
        <v>1267</v>
      </c>
      <c r="B16" s="123">
        <v>36400</v>
      </c>
      <c r="C16" s="123">
        <v>0</v>
      </c>
      <c r="D16" s="129">
        <f t="shared" si="0"/>
        <v>-36400</v>
      </c>
      <c r="E16" s="137"/>
    </row>
    <row r="17" spans="1:5" ht="27.95" customHeight="1">
      <c r="A17" s="125" t="s">
        <v>1268</v>
      </c>
      <c r="B17" s="123"/>
      <c r="C17" s="123"/>
      <c r="D17" s="129">
        <f t="shared" si="0"/>
        <v>0</v>
      </c>
      <c r="E17" s="137"/>
    </row>
    <row r="18" spans="1:5" ht="27.95" customHeight="1">
      <c r="A18" s="121"/>
      <c r="B18" s="121"/>
      <c r="C18" s="121"/>
      <c r="D18" s="121"/>
      <c r="E18" s="137"/>
    </row>
    <row r="19" spans="1:5" ht="27.95" customHeight="1">
      <c r="A19" s="138" t="s">
        <v>1269</v>
      </c>
      <c r="B19" s="129">
        <v>5600</v>
      </c>
      <c r="C19" s="123"/>
      <c r="D19" s="129"/>
      <c r="E19" s="137"/>
    </row>
    <row r="20" spans="1:5" ht="27.95" customHeight="1">
      <c r="A20" s="125"/>
      <c r="B20" s="123"/>
      <c r="C20" s="124"/>
      <c r="D20" s="124"/>
      <c r="E20" s="137"/>
    </row>
    <row r="21" spans="1:5" ht="27.95" customHeight="1">
      <c r="A21" s="117" t="s">
        <v>1271</v>
      </c>
      <c r="B21" s="127">
        <f>B6+B13+B15+B19</f>
        <v>78678</v>
      </c>
      <c r="C21" s="127">
        <f>C6+C13+C15</f>
        <v>74436</v>
      </c>
      <c r="D21" s="130">
        <f>C21-B21</f>
        <v>-4242</v>
      </c>
      <c r="E21" s="137"/>
    </row>
  </sheetData>
  <mergeCells count="3">
    <mergeCell ref="A2:E2"/>
    <mergeCell ref="A4:D4"/>
    <mergeCell ref="E4:E5"/>
  </mergeCells>
  <phoneticPr fontId="56" type="noConversion"/>
  <pageMargins left="0.75" right="0.75" top="1" bottom="1" header="0.5" footer="0.5"/>
  <pageSetup paperSize="9" orientation="landscape"/>
</worksheet>
</file>

<file path=xl/worksheets/sheet13.xml><?xml version="1.0" encoding="utf-8"?>
<worksheet xmlns="http://schemas.openxmlformats.org/spreadsheetml/2006/main" xmlns:r="http://schemas.openxmlformats.org/officeDocument/2006/relationships">
  <dimension ref="A1:IV21"/>
  <sheetViews>
    <sheetView workbookViewId="0">
      <selection activeCell="E18" sqref="E18"/>
    </sheetView>
  </sheetViews>
  <sheetFormatPr defaultRowHeight="14.25"/>
  <cols>
    <col min="1" max="1" width="42.75" style="12" customWidth="1"/>
    <col min="2" max="4" width="20.375" style="12" customWidth="1"/>
    <col min="5" max="5" width="21.875" style="12" customWidth="1"/>
    <col min="6" max="6" width="8.125" style="12" customWidth="1"/>
    <col min="7" max="251" width="9" style="12"/>
    <col min="252" max="252" width="9" style="31"/>
    <col min="253" max="16384" width="9" style="96"/>
  </cols>
  <sheetData>
    <row r="1" spans="1:256" s="113" customFormat="1" ht="27" customHeight="1">
      <c r="C1" s="390"/>
      <c r="D1" s="390"/>
      <c r="IR1" s="133"/>
    </row>
    <row r="2" spans="1:256" s="12" customFormat="1" ht="36" customHeight="1">
      <c r="A2" s="354" t="s">
        <v>1273</v>
      </c>
      <c r="B2" s="354"/>
      <c r="C2" s="354"/>
      <c r="D2" s="354"/>
      <c r="E2" s="354"/>
    </row>
    <row r="3" spans="1:256" s="12" customFormat="1" ht="32.1" customHeight="1">
      <c r="A3" s="12" t="s">
        <v>2</v>
      </c>
      <c r="B3" s="391" t="s">
        <v>1248</v>
      </c>
      <c r="C3" s="391"/>
      <c r="D3" s="116"/>
      <c r="E3" s="116" t="s">
        <v>3</v>
      </c>
      <c r="IR3" s="31"/>
    </row>
    <row r="4" spans="1:256" s="114" customFormat="1" ht="30" customHeight="1">
      <c r="A4" s="393" t="s">
        <v>1250</v>
      </c>
      <c r="B4" s="393"/>
      <c r="C4" s="393"/>
      <c r="D4" s="393"/>
      <c r="E4" s="395" t="s">
        <v>125</v>
      </c>
      <c r="IR4" s="52"/>
      <c r="IS4" s="112"/>
      <c r="IT4" s="112"/>
      <c r="IU4" s="112"/>
      <c r="IV4" s="112"/>
    </row>
    <row r="5" spans="1:256" s="114" customFormat="1" ht="30" customHeight="1">
      <c r="A5" s="117" t="s">
        <v>1251</v>
      </c>
      <c r="B5" s="117" t="s">
        <v>7</v>
      </c>
      <c r="C5" s="117" t="s">
        <v>8</v>
      </c>
      <c r="D5" s="117" t="s">
        <v>1252</v>
      </c>
      <c r="E5" s="395"/>
      <c r="IR5" s="52"/>
      <c r="IS5" s="112"/>
      <c r="IT5" s="112"/>
      <c r="IU5" s="112"/>
      <c r="IV5" s="112"/>
    </row>
    <row r="6" spans="1:256" s="12" customFormat="1" ht="27" customHeight="1">
      <c r="A6" s="118" t="s">
        <v>1254</v>
      </c>
      <c r="B6" s="119">
        <f>B7+B8+B9+B12</f>
        <v>70638</v>
      </c>
      <c r="C6" s="119">
        <f>C7+C8+C9</f>
        <v>46201</v>
      </c>
      <c r="D6" s="120">
        <f>C6-B6</f>
        <v>-24437</v>
      </c>
      <c r="E6" s="121"/>
    </row>
    <row r="7" spans="1:256" s="12" customFormat="1" ht="38.1" customHeight="1">
      <c r="A7" s="122" t="s">
        <v>1256</v>
      </c>
      <c r="B7" s="123">
        <v>24058</v>
      </c>
      <c r="C7" s="124">
        <v>41521</v>
      </c>
      <c r="D7" s="120">
        <f t="shared" ref="D7:D18" si="0">C7-B7</f>
        <v>17463</v>
      </c>
      <c r="E7" s="121"/>
    </row>
    <row r="8" spans="1:256" s="12" customFormat="1" ht="27" customHeight="1">
      <c r="A8" s="122" t="s">
        <v>1258</v>
      </c>
      <c r="B8" s="123">
        <v>4580</v>
      </c>
      <c r="C8" s="124">
        <v>4680</v>
      </c>
      <c r="D8" s="120">
        <f t="shared" si="0"/>
        <v>100</v>
      </c>
      <c r="E8" s="121"/>
    </row>
    <row r="9" spans="1:256" s="12" customFormat="1" ht="27" customHeight="1">
      <c r="A9" s="122" t="s">
        <v>1260</v>
      </c>
      <c r="B9" s="123">
        <v>36400</v>
      </c>
      <c r="C9" s="124">
        <v>0</v>
      </c>
      <c r="D9" s="120">
        <f t="shared" si="0"/>
        <v>-36400</v>
      </c>
      <c r="E9" s="121"/>
    </row>
    <row r="10" spans="1:256" s="12" customFormat="1" ht="27" customHeight="1">
      <c r="A10" s="125" t="s">
        <v>1262</v>
      </c>
      <c r="B10" s="123">
        <v>36400</v>
      </c>
      <c r="C10" s="121">
        <v>0</v>
      </c>
      <c r="D10" s="120">
        <f t="shared" si="0"/>
        <v>-36400</v>
      </c>
      <c r="E10" s="121"/>
    </row>
    <row r="11" spans="1:256" s="12" customFormat="1" ht="27" customHeight="1">
      <c r="A11" s="125" t="s">
        <v>1263</v>
      </c>
      <c r="B11" s="123"/>
      <c r="C11" s="126"/>
      <c r="D11" s="120">
        <f t="shared" si="0"/>
        <v>0</v>
      </c>
      <c r="E11" s="121"/>
    </row>
    <row r="12" spans="1:256" s="12" customFormat="1" ht="27" customHeight="1">
      <c r="A12" s="122" t="s">
        <v>1264</v>
      </c>
      <c r="B12" s="123">
        <v>5600</v>
      </c>
      <c r="C12" s="127"/>
      <c r="D12" s="120">
        <f t="shared" si="0"/>
        <v>-5600</v>
      </c>
      <c r="E12" s="121"/>
    </row>
    <row r="13" spans="1:256" s="12" customFormat="1" ht="27" customHeight="1">
      <c r="A13" s="128"/>
      <c r="B13" s="128"/>
      <c r="C13" s="128"/>
      <c r="D13" s="120">
        <f t="shared" si="0"/>
        <v>0</v>
      </c>
      <c r="E13" s="121"/>
    </row>
    <row r="14" spans="1:256" s="12" customFormat="1" ht="27" customHeight="1">
      <c r="A14" s="118" t="s">
        <v>1266</v>
      </c>
      <c r="B14" s="127">
        <v>40</v>
      </c>
      <c r="C14" s="127">
        <v>40</v>
      </c>
      <c r="D14" s="120">
        <f t="shared" si="0"/>
        <v>0</v>
      </c>
      <c r="E14" s="121"/>
    </row>
    <row r="15" spans="1:256" s="12" customFormat="1" ht="27" customHeight="1">
      <c r="A15" s="118"/>
      <c r="B15" s="129"/>
      <c r="C15" s="130"/>
      <c r="D15" s="120">
        <f t="shared" si="0"/>
        <v>0</v>
      </c>
      <c r="E15" s="121"/>
    </row>
    <row r="16" spans="1:256" s="12" customFormat="1" ht="27" customHeight="1">
      <c r="A16" s="118" t="s">
        <v>116</v>
      </c>
      <c r="B16" s="129">
        <v>8000</v>
      </c>
      <c r="C16" s="130">
        <v>28195</v>
      </c>
      <c r="D16" s="120">
        <f t="shared" si="0"/>
        <v>20195</v>
      </c>
      <c r="E16" s="121"/>
    </row>
    <row r="17" spans="1:256" s="12" customFormat="1" ht="27" customHeight="1">
      <c r="A17" s="131"/>
      <c r="B17" s="126"/>
      <c r="C17" s="124"/>
      <c r="D17" s="120">
        <f t="shared" si="0"/>
        <v>0</v>
      </c>
      <c r="E17" s="121"/>
    </row>
    <row r="18" spans="1:256" s="12" customFormat="1" ht="27" customHeight="1">
      <c r="A18" s="117" t="s">
        <v>1270</v>
      </c>
      <c r="B18" s="127">
        <f>B6+B14+B16</f>
        <v>78678</v>
      </c>
      <c r="C18" s="127">
        <f>C6+C14+C16</f>
        <v>74436</v>
      </c>
      <c r="D18" s="120">
        <f t="shared" si="0"/>
        <v>-4242</v>
      </c>
      <c r="E18" s="121"/>
    </row>
    <row r="19" spans="1:256" s="12" customFormat="1" ht="27" customHeight="1">
      <c r="A19" s="132" t="s">
        <v>64</v>
      </c>
      <c r="B19" s="126"/>
      <c r="C19" s="126"/>
      <c r="D19" s="124"/>
      <c r="E19" s="121"/>
      <c r="IR19" s="31"/>
      <c r="IS19" s="96"/>
      <c r="IT19" s="96"/>
      <c r="IU19" s="96"/>
      <c r="IV19" s="96"/>
    </row>
    <row r="20" spans="1:256" s="12" customFormat="1" ht="18" customHeight="1">
      <c r="IR20" s="31"/>
    </row>
    <row r="21" spans="1:256" s="12" customFormat="1" ht="30" customHeight="1"/>
  </sheetData>
  <mergeCells count="5">
    <mergeCell ref="C1:D1"/>
    <mergeCell ref="A2:E2"/>
    <mergeCell ref="B3:C3"/>
    <mergeCell ref="A4:D4"/>
    <mergeCell ref="E4:E5"/>
  </mergeCells>
  <phoneticPr fontId="56" type="noConversion"/>
  <pageMargins left="0.75" right="0.75" top="1" bottom="1" header="0.5" footer="0.5"/>
  <pageSetup paperSize="9" orientation="landscape"/>
</worksheet>
</file>

<file path=xl/worksheets/sheet14.xml><?xml version="1.0" encoding="utf-8"?>
<worksheet xmlns="http://schemas.openxmlformats.org/spreadsheetml/2006/main" xmlns:r="http://schemas.openxmlformats.org/officeDocument/2006/relationships">
  <dimension ref="A1:IV26"/>
  <sheetViews>
    <sheetView showZeros="0" workbookViewId="0">
      <selection activeCell="G1" sqref="G1"/>
    </sheetView>
  </sheetViews>
  <sheetFormatPr defaultColWidth="7" defaultRowHeight="24.95" customHeight="1"/>
  <cols>
    <col min="1" max="1" width="33.375" style="31" customWidth="1"/>
    <col min="2" max="2" width="17.75" style="31" customWidth="1"/>
    <col min="3" max="3" width="19.5" style="31" customWidth="1"/>
    <col min="4" max="4" width="37.375" style="31" customWidth="1"/>
    <col min="5" max="5" width="18.25" style="31" customWidth="1"/>
    <col min="6" max="7" width="19" style="31" customWidth="1"/>
    <col min="8" max="250" width="7" style="31"/>
    <col min="251" max="16384" width="7" style="96"/>
  </cols>
  <sheetData>
    <row r="1" spans="1:256" s="31" customFormat="1" ht="17.100000000000001" customHeight="1">
      <c r="A1" s="360"/>
      <c r="B1" s="360"/>
      <c r="G1" s="35"/>
      <c r="H1" s="12"/>
    </row>
    <row r="2" spans="1:256" s="31" customFormat="1" ht="29.1" customHeight="1">
      <c r="A2" s="399" t="s">
        <v>1274</v>
      </c>
      <c r="B2" s="399"/>
      <c r="C2" s="399"/>
      <c r="D2" s="399"/>
      <c r="E2" s="399"/>
      <c r="F2" s="399"/>
      <c r="G2" s="399"/>
    </row>
    <row r="3" spans="1:256" s="12" customFormat="1" ht="21" customHeight="1">
      <c r="A3" s="12" t="s">
        <v>2</v>
      </c>
      <c r="B3" s="49"/>
      <c r="C3" s="51"/>
      <c r="D3" s="400">
        <v>44201</v>
      </c>
      <c r="E3" s="400"/>
      <c r="F3" s="400"/>
      <c r="G3" s="48" t="s">
        <v>1275</v>
      </c>
    </row>
    <row r="4" spans="1:256" s="49" customFormat="1" ht="21.95" customHeight="1">
      <c r="A4" s="401" t="s">
        <v>1276</v>
      </c>
      <c r="B4" s="402"/>
      <c r="C4" s="402"/>
      <c r="D4" s="403" t="s">
        <v>1277</v>
      </c>
      <c r="E4" s="403"/>
      <c r="F4" s="403"/>
      <c r="G4" s="397" t="s">
        <v>125</v>
      </c>
      <c r="H4" s="52"/>
      <c r="I4" s="52"/>
      <c r="J4" s="52"/>
      <c r="K4" s="52"/>
      <c r="L4" s="52"/>
      <c r="M4" s="52"/>
      <c r="N4" s="52"/>
      <c r="O4" s="52"/>
      <c r="P4" s="52"/>
      <c r="Q4" s="52"/>
      <c r="R4" s="52"/>
      <c r="S4" s="52"/>
      <c r="T4" s="52"/>
      <c r="U4" s="52"/>
      <c r="V4" s="52"/>
      <c r="W4" s="52"/>
      <c r="X4" s="52"/>
      <c r="Y4" s="52"/>
      <c r="Z4" s="52"/>
      <c r="AA4" s="52"/>
      <c r="AB4" s="52"/>
      <c r="AC4" s="52"/>
      <c r="AD4" s="52"/>
      <c r="AE4" s="52"/>
      <c r="AF4" s="52"/>
      <c r="AG4" s="52"/>
      <c r="AH4" s="52"/>
      <c r="AI4" s="52"/>
      <c r="AJ4" s="52"/>
      <c r="AK4" s="52"/>
      <c r="AL4" s="52"/>
      <c r="AM4" s="52"/>
      <c r="AN4" s="52"/>
      <c r="AO4" s="52"/>
      <c r="AP4" s="52"/>
      <c r="AQ4" s="52"/>
      <c r="AR4" s="52"/>
      <c r="AS4" s="52"/>
      <c r="AT4" s="52"/>
      <c r="AU4" s="52"/>
      <c r="AV4" s="52"/>
      <c r="AW4" s="52"/>
      <c r="AX4" s="52"/>
      <c r="AY4" s="52"/>
      <c r="AZ4" s="52"/>
      <c r="BA4" s="52"/>
      <c r="BB4" s="52"/>
      <c r="BC4" s="52"/>
      <c r="BD4" s="52"/>
      <c r="BE4" s="52"/>
      <c r="BF4" s="52"/>
      <c r="BG4" s="52"/>
      <c r="BH4" s="52"/>
      <c r="BI4" s="52"/>
      <c r="BJ4" s="52"/>
      <c r="BK4" s="52"/>
      <c r="BL4" s="52"/>
      <c r="BM4" s="52"/>
      <c r="BN4" s="52"/>
      <c r="BO4" s="52"/>
      <c r="BP4" s="52"/>
      <c r="BQ4" s="52"/>
      <c r="BR4" s="52"/>
      <c r="BS4" s="52"/>
      <c r="BT4" s="52"/>
      <c r="BU4" s="52"/>
      <c r="BV4" s="52"/>
      <c r="BW4" s="52"/>
      <c r="BX4" s="52"/>
      <c r="BY4" s="52"/>
      <c r="BZ4" s="52"/>
      <c r="CA4" s="52"/>
      <c r="CB4" s="52"/>
      <c r="CC4" s="52"/>
      <c r="CD4" s="52"/>
      <c r="CE4" s="52"/>
      <c r="CF4" s="52"/>
      <c r="CG4" s="52"/>
      <c r="CH4" s="52"/>
      <c r="CI4" s="52"/>
      <c r="CJ4" s="52"/>
      <c r="CK4" s="52"/>
      <c r="CL4" s="52"/>
      <c r="CM4" s="52"/>
      <c r="CN4" s="52"/>
      <c r="CO4" s="52"/>
      <c r="CP4" s="52"/>
      <c r="CQ4" s="52"/>
      <c r="CR4" s="52"/>
      <c r="CS4" s="52"/>
      <c r="CT4" s="52"/>
      <c r="CU4" s="52"/>
      <c r="CV4" s="52"/>
      <c r="CW4" s="52"/>
      <c r="CX4" s="52"/>
      <c r="CY4" s="52"/>
      <c r="CZ4" s="52"/>
      <c r="DA4" s="52"/>
      <c r="DB4" s="52"/>
      <c r="DC4" s="52"/>
      <c r="DD4" s="52"/>
      <c r="DE4" s="52"/>
      <c r="DF4" s="52"/>
      <c r="DG4" s="52"/>
      <c r="DH4" s="52"/>
      <c r="DI4" s="52"/>
      <c r="DJ4" s="52"/>
      <c r="DK4" s="52"/>
      <c r="DL4" s="52"/>
      <c r="DM4" s="52"/>
      <c r="DN4" s="52"/>
      <c r="DO4" s="52"/>
      <c r="DP4" s="52"/>
      <c r="DQ4" s="52"/>
      <c r="DR4" s="52"/>
      <c r="DS4" s="52"/>
      <c r="DT4" s="52"/>
      <c r="DU4" s="52"/>
      <c r="DV4" s="52"/>
      <c r="DW4" s="52"/>
      <c r="DX4" s="52"/>
      <c r="DY4" s="52"/>
      <c r="DZ4" s="52"/>
      <c r="EA4" s="52"/>
      <c r="EB4" s="52"/>
      <c r="EC4" s="52"/>
      <c r="ED4" s="52"/>
      <c r="EE4" s="52"/>
      <c r="EF4" s="52"/>
      <c r="EG4" s="52"/>
      <c r="EH4" s="52"/>
      <c r="EI4" s="52"/>
      <c r="EJ4" s="52"/>
      <c r="EK4" s="52"/>
      <c r="EL4" s="52"/>
      <c r="EM4" s="52"/>
      <c r="EN4" s="52"/>
      <c r="EO4" s="52"/>
      <c r="EP4" s="52"/>
      <c r="EQ4" s="52"/>
      <c r="ER4" s="52"/>
      <c r="ES4" s="52"/>
      <c r="ET4" s="52"/>
      <c r="EU4" s="52"/>
      <c r="EV4" s="52"/>
      <c r="EW4" s="52"/>
      <c r="EX4" s="52"/>
      <c r="EY4" s="52"/>
      <c r="EZ4" s="52"/>
      <c r="FA4" s="52"/>
      <c r="FB4" s="52"/>
      <c r="FC4" s="52"/>
      <c r="FD4" s="52"/>
      <c r="FE4" s="52"/>
      <c r="FF4" s="52"/>
      <c r="FG4" s="52"/>
      <c r="FH4" s="52"/>
      <c r="FI4" s="52"/>
      <c r="FJ4" s="52"/>
      <c r="FK4" s="52"/>
      <c r="FL4" s="52"/>
      <c r="FM4" s="52"/>
      <c r="FN4" s="52"/>
      <c r="FO4" s="52"/>
      <c r="FP4" s="52"/>
      <c r="FQ4" s="52"/>
      <c r="FR4" s="52"/>
      <c r="FS4" s="52"/>
      <c r="FT4" s="52"/>
      <c r="FU4" s="52"/>
      <c r="FV4" s="52"/>
      <c r="FW4" s="52"/>
      <c r="FX4" s="52"/>
      <c r="FY4" s="52"/>
      <c r="FZ4" s="52"/>
      <c r="GA4" s="52"/>
      <c r="GB4" s="52"/>
      <c r="GC4" s="52"/>
      <c r="GD4" s="52"/>
      <c r="GE4" s="52"/>
      <c r="GF4" s="52"/>
      <c r="GG4" s="52"/>
      <c r="GH4" s="52"/>
      <c r="GI4" s="52"/>
      <c r="GJ4" s="52"/>
      <c r="GK4" s="52"/>
      <c r="GL4" s="52"/>
      <c r="GM4" s="52"/>
      <c r="GN4" s="52"/>
      <c r="GO4" s="52"/>
      <c r="GP4" s="52"/>
      <c r="GQ4" s="52"/>
      <c r="GR4" s="52"/>
      <c r="GS4" s="52"/>
      <c r="GT4" s="52"/>
      <c r="GU4" s="52"/>
      <c r="GV4" s="52"/>
      <c r="GW4" s="52"/>
      <c r="GX4" s="52"/>
      <c r="GY4" s="52"/>
      <c r="GZ4" s="52"/>
      <c r="HA4" s="52"/>
      <c r="HB4" s="52"/>
      <c r="HC4" s="52"/>
      <c r="HD4" s="52"/>
      <c r="HE4" s="52"/>
      <c r="HF4" s="52"/>
      <c r="HG4" s="52"/>
      <c r="HH4" s="52"/>
      <c r="HI4" s="52"/>
      <c r="HJ4" s="52"/>
      <c r="HK4" s="52"/>
      <c r="HL4" s="52"/>
      <c r="HM4" s="52"/>
      <c r="HN4" s="52"/>
      <c r="HO4" s="52"/>
      <c r="HP4" s="52"/>
      <c r="HQ4" s="52"/>
      <c r="HR4" s="52"/>
      <c r="HS4" s="52"/>
      <c r="HT4" s="52"/>
      <c r="HU4" s="52"/>
      <c r="HV4" s="52"/>
      <c r="HW4" s="52"/>
      <c r="HX4" s="52"/>
      <c r="HY4" s="52"/>
      <c r="HZ4" s="52"/>
      <c r="IA4" s="52"/>
      <c r="IB4" s="52"/>
      <c r="IC4" s="52"/>
      <c r="ID4" s="52"/>
      <c r="IE4" s="52"/>
      <c r="IF4" s="52"/>
      <c r="IG4" s="52"/>
      <c r="IH4" s="52"/>
      <c r="II4" s="52"/>
      <c r="IJ4" s="52"/>
      <c r="IK4" s="52"/>
      <c r="IL4" s="52"/>
      <c r="IM4" s="52"/>
      <c r="IN4" s="52"/>
      <c r="IO4" s="52"/>
      <c r="IP4" s="52"/>
      <c r="IQ4" s="112"/>
      <c r="IR4" s="112"/>
      <c r="IS4" s="112"/>
      <c r="IT4" s="112"/>
      <c r="IU4" s="112"/>
      <c r="IV4" s="112"/>
    </row>
    <row r="5" spans="1:256" s="49" customFormat="1" ht="24" customHeight="1">
      <c r="A5" s="98" t="s">
        <v>1278</v>
      </c>
      <c r="B5" s="98" t="s">
        <v>1279</v>
      </c>
      <c r="C5" s="97" t="s">
        <v>1280</v>
      </c>
      <c r="D5" s="99" t="s">
        <v>1281</v>
      </c>
      <c r="E5" s="99" t="s">
        <v>1279</v>
      </c>
      <c r="F5" s="100" t="s">
        <v>1282</v>
      </c>
      <c r="G5" s="398"/>
      <c r="H5" s="52"/>
      <c r="I5" s="52"/>
      <c r="J5" s="52"/>
      <c r="K5" s="52"/>
      <c r="L5" s="52"/>
      <c r="M5" s="52"/>
      <c r="N5" s="52"/>
      <c r="O5" s="52"/>
      <c r="P5" s="52"/>
      <c r="Q5" s="52"/>
      <c r="R5" s="52"/>
      <c r="S5" s="52"/>
      <c r="T5" s="52"/>
      <c r="U5" s="52"/>
      <c r="V5" s="52"/>
      <c r="W5" s="52"/>
      <c r="X5" s="52"/>
      <c r="Y5" s="52"/>
      <c r="Z5" s="52"/>
      <c r="AA5" s="52"/>
      <c r="AB5" s="52"/>
      <c r="AC5" s="52"/>
      <c r="AD5" s="52"/>
      <c r="AE5" s="52"/>
      <c r="AF5" s="52"/>
      <c r="AG5" s="52"/>
      <c r="AH5" s="52"/>
      <c r="AI5" s="52"/>
      <c r="AJ5" s="52"/>
      <c r="AK5" s="52"/>
      <c r="AL5" s="52"/>
      <c r="AM5" s="52"/>
      <c r="AN5" s="52"/>
      <c r="AO5" s="52"/>
      <c r="AP5" s="52"/>
      <c r="AQ5" s="52"/>
      <c r="AR5" s="52"/>
      <c r="AS5" s="52"/>
      <c r="AT5" s="52"/>
      <c r="AU5" s="52"/>
      <c r="AV5" s="52"/>
      <c r="AW5" s="52"/>
      <c r="AX5" s="52"/>
      <c r="AY5" s="52"/>
      <c r="AZ5" s="52"/>
      <c r="BA5" s="52"/>
      <c r="BB5" s="52"/>
      <c r="BC5" s="52"/>
      <c r="BD5" s="52"/>
      <c r="BE5" s="52"/>
      <c r="BF5" s="52"/>
      <c r="BG5" s="52"/>
      <c r="BH5" s="52"/>
      <c r="BI5" s="52"/>
      <c r="BJ5" s="52"/>
      <c r="BK5" s="52"/>
      <c r="BL5" s="52"/>
      <c r="BM5" s="52"/>
      <c r="BN5" s="52"/>
      <c r="BO5" s="52"/>
      <c r="BP5" s="52"/>
      <c r="BQ5" s="52"/>
      <c r="BR5" s="52"/>
      <c r="BS5" s="52"/>
      <c r="BT5" s="52"/>
      <c r="BU5" s="52"/>
      <c r="BV5" s="52"/>
      <c r="BW5" s="52"/>
      <c r="BX5" s="52"/>
      <c r="BY5" s="52"/>
      <c r="BZ5" s="52"/>
      <c r="CA5" s="52"/>
      <c r="CB5" s="52"/>
      <c r="CC5" s="52"/>
      <c r="CD5" s="52"/>
      <c r="CE5" s="52"/>
      <c r="CF5" s="52"/>
      <c r="CG5" s="52"/>
      <c r="CH5" s="52"/>
      <c r="CI5" s="52"/>
      <c r="CJ5" s="52"/>
      <c r="CK5" s="52"/>
      <c r="CL5" s="52"/>
      <c r="CM5" s="52"/>
      <c r="CN5" s="52"/>
      <c r="CO5" s="52"/>
      <c r="CP5" s="52"/>
      <c r="CQ5" s="52"/>
      <c r="CR5" s="52"/>
      <c r="CS5" s="52"/>
      <c r="CT5" s="52"/>
      <c r="CU5" s="52"/>
      <c r="CV5" s="52"/>
      <c r="CW5" s="52"/>
      <c r="CX5" s="52"/>
      <c r="CY5" s="52"/>
      <c r="CZ5" s="52"/>
      <c r="DA5" s="52"/>
      <c r="DB5" s="52"/>
      <c r="DC5" s="52"/>
      <c r="DD5" s="52"/>
      <c r="DE5" s="52"/>
      <c r="DF5" s="52"/>
      <c r="DG5" s="52"/>
      <c r="DH5" s="52"/>
      <c r="DI5" s="52"/>
      <c r="DJ5" s="52"/>
      <c r="DK5" s="52"/>
      <c r="DL5" s="52"/>
      <c r="DM5" s="52"/>
      <c r="DN5" s="52"/>
      <c r="DO5" s="52"/>
      <c r="DP5" s="52"/>
      <c r="DQ5" s="52"/>
      <c r="DR5" s="52"/>
      <c r="DS5" s="52"/>
      <c r="DT5" s="52"/>
      <c r="DU5" s="52"/>
      <c r="DV5" s="52"/>
      <c r="DW5" s="52"/>
      <c r="DX5" s="52"/>
      <c r="DY5" s="52"/>
      <c r="DZ5" s="52"/>
      <c r="EA5" s="52"/>
      <c r="EB5" s="52"/>
      <c r="EC5" s="52"/>
      <c r="ED5" s="52"/>
      <c r="EE5" s="52"/>
      <c r="EF5" s="52"/>
      <c r="EG5" s="52"/>
      <c r="EH5" s="52"/>
      <c r="EI5" s="52"/>
      <c r="EJ5" s="52"/>
      <c r="EK5" s="52"/>
      <c r="EL5" s="52"/>
      <c r="EM5" s="52"/>
      <c r="EN5" s="52"/>
      <c r="EO5" s="52"/>
      <c r="EP5" s="52"/>
      <c r="EQ5" s="52"/>
      <c r="ER5" s="52"/>
      <c r="ES5" s="52"/>
      <c r="ET5" s="52"/>
      <c r="EU5" s="52"/>
      <c r="EV5" s="52"/>
      <c r="EW5" s="52"/>
      <c r="EX5" s="52"/>
      <c r="EY5" s="52"/>
      <c r="EZ5" s="52"/>
      <c r="FA5" s="52"/>
      <c r="FB5" s="52"/>
      <c r="FC5" s="52"/>
      <c r="FD5" s="52"/>
      <c r="FE5" s="52"/>
      <c r="FF5" s="52"/>
      <c r="FG5" s="52"/>
      <c r="FH5" s="52"/>
      <c r="FI5" s="52"/>
      <c r="FJ5" s="52"/>
      <c r="FK5" s="52"/>
      <c r="FL5" s="52"/>
      <c r="FM5" s="52"/>
      <c r="FN5" s="52"/>
      <c r="FO5" s="52"/>
      <c r="FP5" s="52"/>
      <c r="FQ5" s="52"/>
      <c r="FR5" s="52"/>
      <c r="FS5" s="52"/>
      <c r="FT5" s="52"/>
      <c r="FU5" s="52"/>
      <c r="FV5" s="52"/>
      <c r="FW5" s="52"/>
      <c r="FX5" s="52"/>
      <c r="FY5" s="52"/>
      <c r="FZ5" s="52"/>
      <c r="GA5" s="52"/>
      <c r="GB5" s="52"/>
      <c r="GC5" s="52"/>
      <c r="GD5" s="52"/>
      <c r="GE5" s="52"/>
      <c r="GF5" s="52"/>
      <c r="GG5" s="52"/>
      <c r="GH5" s="52"/>
      <c r="GI5" s="52"/>
      <c r="GJ5" s="52"/>
      <c r="GK5" s="52"/>
      <c r="GL5" s="52"/>
      <c r="GM5" s="52"/>
      <c r="GN5" s="52"/>
      <c r="GO5" s="52"/>
      <c r="GP5" s="52"/>
      <c r="GQ5" s="52"/>
      <c r="GR5" s="52"/>
      <c r="GS5" s="52"/>
      <c r="GT5" s="52"/>
      <c r="GU5" s="52"/>
      <c r="GV5" s="52"/>
      <c r="GW5" s="52"/>
      <c r="GX5" s="52"/>
      <c r="GY5" s="52"/>
      <c r="GZ5" s="52"/>
      <c r="HA5" s="52"/>
      <c r="HB5" s="52"/>
      <c r="HC5" s="52"/>
      <c r="HD5" s="52"/>
      <c r="HE5" s="52"/>
      <c r="HF5" s="52"/>
      <c r="HG5" s="52"/>
      <c r="HH5" s="52"/>
      <c r="HI5" s="52"/>
      <c r="HJ5" s="52"/>
      <c r="HK5" s="52"/>
      <c r="HL5" s="52"/>
      <c r="HM5" s="52"/>
      <c r="HN5" s="52"/>
      <c r="HO5" s="52"/>
      <c r="HP5" s="52"/>
      <c r="HQ5" s="52"/>
      <c r="HR5" s="52"/>
      <c r="HS5" s="52"/>
      <c r="HT5" s="52"/>
      <c r="HU5" s="52"/>
      <c r="HV5" s="52"/>
      <c r="HW5" s="52"/>
      <c r="HX5" s="52"/>
      <c r="HY5" s="52"/>
      <c r="HZ5" s="52"/>
      <c r="IA5" s="52"/>
      <c r="IB5" s="52"/>
      <c r="IC5" s="52"/>
      <c r="ID5" s="52"/>
      <c r="IE5" s="52"/>
      <c r="IF5" s="52"/>
      <c r="IG5" s="52"/>
      <c r="IH5" s="52"/>
      <c r="II5" s="52"/>
      <c r="IJ5" s="52"/>
      <c r="IK5" s="52"/>
      <c r="IL5" s="52"/>
      <c r="IM5" s="52"/>
      <c r="IN5" s="52"/>
      <c r="IO5" s="52"/>
      <c r="IP5" s="52"/>
      <c r="IQ5" s="112"/>
      <c r="IR5" s="112"/>
      <c r="IS5" s="112"/>
      <c r="IT5" s="112"/>
      <c r="IU5" s="112"/>
      <c r="IV5" s="112"/>
    </row>
    <row r="6" spans="1:256" s="94" customFormat="1" ht="24" customHeight="1">
      <c r="A6" s="97" t="s">
        <v>1283</v>
      </c>
      <c r="B6" s="101"/>
      <c r="C6" s="102">
        <f>C7+C12+C20</f>
        <v>69756</v>
      </c>
      <c r="D6" s="97" t="s">
        <v>1100</v>
      </c>
      <c r="E6" s="97"/>
      <c r="F6" s="102">
        <f>F7+F12+F20</f>
        <v>41521</v>
      </c>
      <c r="G6" s="103"/>
    </row>
    <row r="7" spans="1:256" s="12" customFormat="1" ht="24" customHeight="1">
      <c r="A7" s="104" t="s">
        <v>1284</v>
      </c>
      <c r="B7" s="105">
        <v>1030148</v>
      </c>
      <c r="C7" s="106">
        <f>SUM(C8:C9)</f>
        <v>68556</v>
      </c>
      <c r="D7" s="104" t="s">
        <v>1285</v>
      </c>
      <c r="E7" s="105">
        <v>21208</v>
      </c>
      <c r="F7" s="106">
        <f>SUM(F8:F11)</f>
        <v>40321</v>
      </c>
      <c r="G7" s="107"/>
    </row>
    <row r="8" spans="1:256" s="12" customFormat="1" ht="24" customHeight="1">
      <c r="A8" s="104" t="s">
        <v>1286</v>
      </c>
      <c r="B8" s="105"/>
      <c r="C8" s="106">
        <v>35656</v>
      </c>
      <c r="D8" s="104" t="s">
        <v>1287</v>
      </c>
      <c r="E8" s="105"/>
      <c r="F8" s="106">
        <v>13070</v>
      </c>
      <c r="G8" s="108"/>
    </row>
    <row r="9" spans="1:256" s="12" customFormat="1" ht="24" customHeight="1">
      <c r="A9" s="104" t="s">
        <v>1288</v>
      </c>
      <c r="B9" s="105"/>
      <c r="C9" s="106">
        <v>32900</v>
      </c>
      <c r="D9" s="104" t="s">
        <v>1289</v>
      </c>
      <c r="E9" s="105"/>
      <c r="F9" s="106">
        <v>10795</v>
      </c>
      <c r="G9" s="107"/>
    </row>
    <row r="10" spans="1:256" s="12" customFormat="1" ht="24" customHeight="1">
      <c r="A10" s="104"/>
      <c r="B10" s="105"/>
      <c r="C10" s="106"/>
      <c r="D10" s="104" t="s">
        <v>1290</v>
      </c>
      <c r="E10" s="105"/>
      <c r="F10" s="106">
        <v>12715</v>
      </c>
      <c r="G10" s="108"/>
    </row>
    <row r="11" spans="1:256" s="12" customFormat="1" ht="24" customHeight="1">
      <c r="A11" s="104"/>
      <c r="B11" s="105"/>
      <c r="C11" s="106"/>
      <c r="D11" s="104" t="s">
        <v>1291</v>
      </c>
      <c r="E11" s="105"/>
      <c r="F11" s="106">
        <v>3741</v>
      </c>
      <c r="G11" s="108"/>
    </row>
    <row r="12" spans="1:256" s="94" customFormat="1" ht="24" customHeight="1">
      <c r="A12" s="109" t="s">
        <v>1292</v>
      </c>
      <c r="B12" s="105">
        <v>1030156</v>
      </c>
      <c r="C12" s="106">
        <v>600</v>
      </c>
      <c r="D12" s="109" t="s">
        <v>1293</v>
      </c>
      <c r="E12" s="105">
        <v>2121301</v>
      </c>
      <c r="F12" s="106">
        <v>600</v>
      </c>
      <c r="G12" s="107"/>
    </row>
    <row r="13" spans="1:256" s="94" customFormat="1" ht="24" customHeight="1">
      <c r="A13" s="109"/>
      <c r="B13" s="105"/>
      <c r="C13" s="106"/>
      <c r="D13" s="109" t="s">
        <v>1294</v>
      </c>
      <c r="E13" s="105"/>
      <c r="F13" s="106">
        <v>200</v>
      </c>
      <c r="G13" s="107"/>
    </row>
    <row r="14" spans="1:256" s="94" customFormat="1" ht="24" customHeight="1">
      <c r="A14" s="109"/>
      <c r="B14" s="105"/>
      <c r="C14" s="106"/>
      <c r="D14" s="109" t="s">
        <v>1295</v>
      </c>
      <c r="E14" s="105"/>
      <c r="F14" s="106">
        <v>50</v>
      </c>
      <c r="G14" s="107"/>
    </row>
    <row r="15" spans="1:256" s="94" customFormat="1" ht="24" customHeight="1">
      <c r="A15" s="109"/>
      <c r="B15" s="105"/>
      <c r="C15" s="106"/>
      <c r="D15" s="109" t="s">
        <v>1296</v>
      </c>
      <c r="E15" s="105"/>
      <c r="F15" s="106">
        <v>75</v>
      </c>
      <c r="G15" s="107"/>
    </row>
    <row r="16" spans="1:256" s="94" customFormat="1" ht="24" customHeight="1">
      <c r="A16" s="109"/>
      <c r="B16" s="105"/>
      <c r="C16" s="106"/>
      <c r="D16" s="109" t="s">
        <v>1297</v>
      </c>
      <c r="E16" s="105"/>
      <c r="F16" s="106">
        <v>50</v>
      </c>
      <c r="G16" s="107"/>
    </row>
    <row r="17" spans="1:7" s="94" customFormat="1" ht="24" customHeight="1">
      <c r="A17" s="109"/>
      <c r="B17" s="105"/>
      <c r="C17" s="106"/>
      <c r="D17" s="109" t="s">
        <v>1298</v>
      </c>
      <c r="E17" s="105"/>
      <c r="F17" s="106">
        <v>20</v>
      </c>
      <c r="G17" s="107"/>
    </row>
    <row r="18" spans="1:7" s="94" customFormat="1" ht="24" customHeight="1">
      <c r="A18" s="109"/>
      <c r="B18" s="105"/>
      <c r="C18" s="106"/>
      <c r="D18" s="110" t="s">
        <v>1299</v>
      </c>
      <c r="E18" s="105"/>
      <c r="F18" s="106">
        <v>175</v>
      </c>
      <c r="G18" s="107"/>
    </row>
    <row r="19" spans="1:7" s="94" customFormat="1" ht="24" customHeight="1">
      <c r="A19" s="109"/>
      <c r="B19" s="105"/>
      <c r="C19" s="106"/>
      <c r="D19" s="110" t="s">
        <v>1300</v>
      </c>
      <c r="E19" s="105"/>
      <c r="F19" s="106">
        <v>30</v>
      </c>
      <c r="G19" s="107"/>
    </row>
    <row r="20" spans="1:7" s="95" customFormat="1" ht="24" customHeight="1">
      <c r="A20" s="104" t="s">
        <v>1301</v>
      </c>
      <c r="B20" s="105">
        <v>1030178</v>
      </c>
      <c r="C20" s="106">
        <v>600</v>
      </c>
      <c r="D20" s="104" t="s">
        <v>1302</v>
      </c>
      <c r="E20" s="105">
        <v>2121499</v>
      </c>
      <c r="F20" s="106">
        <v>600</v>
      </c>
      <c r="G20" s="107"/>
    </row>
    <row r="21" spans="1:7" s="95" customFormat="1" ht="24" customHeight="1">
      <c r="A21" s="104"/>
      <c r="B21" s="105"/>
      <c r="C21" s="106"/>
      <c r="D21" s="109" t="s">
        <v>1303</v>
      </c>
      <c r="E21" s="105"/>
      <c r="F21" s="106">
        <v>292</v>
      </c>
      <c r="G21" s="107"/>
    </row>
    <row r="22" spans="1:7" s="95" customFormat="1" ht="24" customHeight="1">
      <c r="A22" s="104"/>
      <c r="B22" s="105"/>
      <c r="C22" s="106"/>
      <c r="D22" s="109" t="s">
        <v>1304</v>
      </c>
      <c r="E22" s="105"/>
      <c r="F22" s="106">
        <v>100</v>
      </c>
      <c r="G22" s="107"/>
    </row>
    <row r="23" spans="1:7" s="95" customFormat="1" ht="24" customHeight="1">
      <c r="A23" s="104"/>
      <c r="B23" s="105"/>
      <c r="C23" s="106"/>
      <c r="D23" s="109" t="s">
        <v>1305</v>
      </c>
      <c r="E23" s="105"/>
      <c r="F23" s="106">
        <v>103</v>
      </c>
      <c r="G23" s="107"/>
    </row>
    <row r="24" spans="1:7" s="95" customFormat="1" ht="24" customHeight="1">
      <c r="A24" s="104"/>
      <c r="B24" s="105"/>
      <c r="C24" s="106"/>
      <c r="D24" s="109" t="s">
        <v>1306</v>
      </c>
      <c r="E24" s="105"/>
      <c r="F24" s="106">
        <v>45</v>
      </c>
      <c r="G24" s="107"/>
    </row>
    <row r="25" spans="1:7" s="94" customFormat="1" ht="24" customHeight="1">
      <c r="A25" s="109"/>
      <c r="B25" s="105"/>
      <c r="C25" s="106"/>
      <c r="D25" s="109" t="s">
        <v>1307</v>
      </c>
      <c r="E25" s="105"/>
      <c r="F25" s="106">
        <v>60</v>
      </c>
      <c r="G25" s="107"/>
    </row>
    <row r="26" spans="1:7" s="12" customFormat="1" ht="24.95" customHeight="1">
      <c r="A26" s="396"/>
      <c r="B26" s="396"/>
      <c r="C26" s="396"/>
      <c r="D26" s="396"/>
      <c r="E26" s="396"/>
      <c r="F26" s="396"/>
      <c r="G26" s="111"/>
    </row>
  </sheetData>
  <mergeCells count="7">
    <mergeCell ref="A26:F26"/>
    <mergeCell ref="G4:G5"/>
    <mergeCell ref="A1:B1"/>
    <mergeCell ref="A2:G2"/>
    <mergeCell ref="D3:F3"/>
    <mergeCell ref="A4:C4"/>
    <mergeCell ref="D4:F4"/>
  </mergeCells>
  <phoneticPr fontId="56" type="noConversion"/>
  <printOptions horizontalCentered="1"/>
  <pageMargins left="0.62916666666666698" right="0.62916666666666698" top="1" bottom="1" header="0.50902777777777797" footer="0.50902777777777797"/>
  <pageSetup paperSize="9" scale="75" orientation="landscape"/>
</worksheet>
</file>

<file path=xl/worksheets/sheet15.xml><?xml version="1.0" encoding="utf-8"?>
<worksheet xmlns="http://schemas.openxmlformats.org/spreadsheetml/2006/main" xmlns:r="http://schemas.openxmlformats.org/officeDocument/2006/relationships">
  <dimension ref="A1:C53"/>
  <sheetViews>
    <sheetView workbookViewId="0"/>
  </sheetViews>
  <sheetFormatPr defaultColWidth="35.125" defaultRowHeight="39" customHeight="1"/>
  <cols>
    <col min="1" max="1" width="57.25" customWidth="1"/>
    <col min="2" max="2" width="26.625" style="55" customWidth="1"/>
    <col min="3" max="3" width="24.625" style="55" customWidth="1"/>
  </cols>
  <sheetData>
    <row r="1" spans="1:3" ht="39" customHeight="1">
      <c r="A1" s="75"/>
    </row>
    <row r="2" spans="1:3" ht="39" customHeight="1">
      <c r="A2" s="404" t="s">
        <v>1308</v>
      </c>
      <c r="B2" s="404"/>
      <c r="C2" s="404"/>
    </row>
    <row r="3" spans="1:3" ht="39" customHeight="1">
      <c r="A3" s="76"/>
      <c r="B3" s="77"/>
      <c r="C3" s="78" t="s">
        <v>3</v>
      </c>
    </row>
    <row r="4" spans="1:3" ht="39" customHeight="1">
      <c r="A4" s="79" t="s">
        <v>121</v>
      </c>
      <c r="B4" s="79" t="s">
        <v>1164</v>
      </c>
      <c r="C4" s="80" t="s">
        <v>125</v>
      </c>
    </row>
    <row r="5" spans="1:3" ht="39" customHeight="1">
      <c r="A5" s="81" t="s">
        <v>1309</v>
      </c>
      <c r="B5" s="82">
        <v>4680</v>
      </c>
      <c r="C5" s="83"/>
    </row>
    <row r="6" spans="1:3" ht="39" customHeight="1">
      <c r="A6" s="84" t="s">
        <v>1310</v>
      </c>
      <c r="B6" s="85">
        <f>SUM(B7:B9)</f>
        <v>12</v>
      </c>
      <c r="C6" s="86"/>
    </row>
    <row r="7" spans="1:3" ht="39" customHeight="1">
      <c r="A7" s="87" t="s">
        <v>1311</v>
      </c>
      <c r="B7" s="85">
        <v>2</v>
      </c>
      <c r="C7" s="86"/>
    </row>
    <row r="8" spans="1:3" ht="39" customHeight="1">
      <c r="A8" s="87" t="s">
        <v>1312</v>
      </c>
      <c r="B8" s="85">
        <v>10</v>
      </c>
      <c r="C8" s="86"/>
    </row>
    <row r="9" spans="1:3" ht="39" customHeight="1">
      <c r="A9" s="87" t="s">
        <v>1313</v>
      </c>
      <c r="B9" s="85"/>
      <c r="C9" s="86"/>
    </row>
    <row r="10" spans="1:3" ht="39" customHeight="1">
      <c r="A10" s="84" t="s">
        <v>1314</v>
      </c>
      <c r="B10" s="85">
        <f>SUM(B11:B13)</f>
        <v>3511</v>
      </c>
      <c r="C10" s="86"/>
    </row>
    <row r="11" spans="1:3" ht="39" customHeight="1">
      <c r="A11" s="87" t="s">
        <v>1315</v>
      </c>
      <c r="B11" s="85">
        <v>3506</v>
      </c>
      <c r="C11" s="86"/>
    </row>
    <row r="12" spans="1:3" ht="39" customHeight="1">
      <c r="A12" s="87" t="s">
        <v>1316</v>
      </c>
      <c r="B12" s="85">
        <v>5</v>
      </c>
      <c r="C12" s="86"/>
    </row>
    <row r="13" spans="1:3" ht="39" customHeight="1">
      <c r="A13" s="87" t="s">
        <v>1317</v>
      </c>
      <c r="B13" s="85"/>
      <c r="C13" s="86"/>
    </row>
    <row r="14" spans="1:3" ht="39" customHeight="1">
      <c r="A14" s="84" t="s">
        <v>1318</v>
      </c>
      <c r="B14" s="85">
        <f>SUM(B15:B16)</f>
        <v>0</v>
      </c>
      <c r="C14" s="86"/>
    </row>
    <row r="15" spans="1:3" ht="39" customHeight="1">
      <c r="A15" s="84" t="s">
        <v>1319</v>
      </c>
      <c r="B15" s="85"/>
      <c r="C15" s="86"/>
    </row>
    <row r="16" spans="1:3" ht="39" customHeight="1">
      <c r="A16" s="84" t="s">
        <v>1320</v>
      </c>
      <c r="B16" s="85"/>
      <c r="C16" s="86"/>
    </row>
    <row r="17" spans="1:3" ht="39" customHeight="1">
      <c r="A17" s="84" t="s">
        <v>1321</v>
      </c>
      <c r="B17" s="85">
        <f>SUM(B18:B27)</f>
        <v>0</v>
      </c>
      <c r="C17" s="86"/>
    </row>
    <row r="18" spans="1:3" ht="39" customHeight="1">
      <c r="A18" s="84" t="s">
        <v>1322</v>
      </c>
      <c r="B18" s="85"/>
      <c r="C18" s="86"/>
    </row>
    <row r="19" spans="1:3" ht="39" customHeight="1">
      <c r="A19" s="84" t="s">
        <v>1323</v>
      </c>
      <c r="B19" s="85"/>
      <c r="C19" s="86"/>
    </row>
    <row r="20" spans="1:3" ht="39" customHeight="1">
      <c r="A20" s="84" t="s">
        <v>1324</v>
      </c>
      <c r="B20" s="85"/>
      <c r="C20" s="86"/>
    </row>
    <row r="21" spans="1:3" ht="39" customHeight="1">
      <c r="A21" s="84" t="s">
        <v>1325</v>
      </c>
      <c r="B21" s="85"/>
      <c r="C21" s="86"/>
    </row>
    <row r="22" spans="1:3" ht="39" customHeight="1">
      <c r="A22" s="84" t="s">
        <v>1326</v>
      </c>
      <c r="B22" s="85"/>
      <c r="C22" s="86"/>
    </row>
    <row r="23" spans="1:3" ht="39" customHeight="1">
      <c r="A23" s="84" t="s">
        <v>1327</v>
      </c>
      <c r="B23" s="85"/>
      <c r="C23" s="86"/>
    </row>
    <row r="24" spans="1:3" ht="39" customHeight="1">
      <c r="A24" s="84" t="s">
        <v>1328</v>
      </c>
      <c r="B24" s="85"/>
      <c r="C24" s="86"/>
    </row>
    <row r="25" spans="1:3" ht="39" customHeight="1">
      <c r="A25" s="84" t="s">
        <v>1329</v>
      </c>
      <c r="B25" s="85"/>
      <c r="C25" s="86"/>
    </row>
    <row r="26" spans="1:3" ht="39" customHeight="1">
      <c r="A26" s="84" t="s">
        <v>1330</v>
      </c>
      <c r="B26" s="85"/>
      <c r="C26" s="86"/>
    </row>
    <row r="27" spans="1:3" ht="39" customHeight="1">
      <c r="A27" s="84" t="s">
        <v>1331</v>
      </c>
      <c r="B27" s="85"/>
      <c r="C27" s="86"/>
    </row>
    <row r="28" spans="1:3" ht="39" customHeight="1">
      <c r="A28" s="84" t="s">
        <v>1332</v>
      </c>
      <c r="B28" s="85">
        <f>SUM(B29:B33)</f>
        <v>0</v>
      </c>
      <c r="C28" s="86"/>
    </row>
    <row r="29" spans="1:3" ht="39" customHeight="1">
      <c r="A29" s="84" t="s">
        <v>1333</v>
      </c>
      <c r="B29" s="85"/>
      <c r="C29" s="86"/>
    </row>
    <row r="30" spans="1:3" ht="39" customHeight="1">
      <c r="A30" s="88" t="s">
        <v>1334</v>
      </c>
      <c r="B30" s="85"/>
      <c r="C30" s="86"/>
    </row>
    <row r="31" spans="1:3" ht="39" customHeight="1">
      <c r="A31" s="88" t="s">
        <v>1335</v>
      </c>
      <c r="B31" s="85"/>
      <c r="C31" s="86"/>
    </row>
    <row r="32" spans="1:3" ht="39" customHeight="1">
      <c r="A32" s="89" t="s">
        <v>1336</v>
      </c>
      <c r="B32" s="85"/>
      <c r="C32" s="86"/>
    </row>
    <row r="33" spans="1:3" ht="39" customHeight="1">
      <c r="A33" s="89" t="s">
        <v>1337</v>
      </c>
      <c r="B33" s="85"/>
      <c r="C33" s="86"/>
    </row>
    <row r="34" spans="1:3" ht="39" customHeight="1">
      <c r="A34" s="90" t="s">
        <v>1338</v>
      </c>
      <c r="B34" s="85">
        <f>SUM(B35:B44)</f>
        <v>0</v>
      </c>
      <c r="C34" s="86"/>
    </row>
    <row r="35" spans="1:3" ht="39" customHeight="1">
      <c r="A35" s="88" t="s">
        <v>1339</v>
      </c>
      <c r="B35" s="85"/>
      <c r="C35" s="86"/>
    </row>
    <row r="36" spans="1:3" ht="39" customHeight="1">
      <c r="A36" s="88" t="s">
        <v>1340</v>
      </c>
      <c r="B36" s="85"/>
      <c r="C36" s="86"/>
    </row>
    <row r="37" spans="1:3" ht="39" customHeight="1">
      <c r="A37" s="88" t="s">
        <v>1341</v>
      </c>
      <c r="B37" s="85"/>
      <c r="C37" s="86"/>
    </row>
    <row r="38" spans="1:3" ht="39" customHeight="1">
      <c r="A38" s="88" t="s">
        <v>1342</v>
      </c>
      <c r="B38" s="85"/>
      <c r="C38" s="86"/>
    </row>
    <row r="39" spans="1:3" ht="39" customHeight="1">
      <c r="A39" s="88" t="s">
        <v>1343</v>
      </c>
      <c r="B39" s="85"/>
      <c r="C39" s="86"/>
    </row>
    <row r="40" spans="1:3" ht="39" customHeight="1">
      <c r="A40" s="88" t="s">
        <v>1344</v>
      </c>
      <c r="B40" s="85"/>
      <c r="C40" s="86"/>
    </row>
    <row r="41" spans="1:3" ht="39" customHeight="1">
      <c r="A41" s="88" t="s">
        <v>1345</v>
      </c>
      <c r="B41" s="85"/>
      <c r="C41" s="86"/>
    </row>
    <row r="42" spans="1:3" ht="39" customHeight="1">
      <c r="A42" s="88" t="s">
        <v>1346</v>
      </c>
      <c r="B42" s="85"/>
      <c r="C42" s="86"/>
    </row>
    <row r="43" spans="1:3" ht="39" customHeight="1">
      <c r="A43" s="88" t="s">
        <v>1347</v>
      </c>
      <c r="B43" s="85"/>
      <c r="C43" s="86"/>
    </row>
    <row r="44" spans="1:3" ht="39" customHeight="1">
      <c r="A44" s="88" t="s">
        <v>1348</v>
      </c>
      <c r="B44" s="85"/>
      <c r="C44" s="86"/>
    </row>
    <row r="45" spans="1:3" ht="39" customHeight="1">
      <c r="A45" s="90" t="s">
        <v>1349</v>
      </c>
      <c r="B45" s="85">
        <f>B46</f>
        <v>0</v>
      </c>
      <c r="C45" s="86"/>
    </row>
    <row r="46" spans="1:3" ht="39" customHeight="1">
      <c r="A46" s="88" t="s">
        <v>1350</v>
      </c>
      <c r="B46" s="85"/>
      <c r="C46" s="86"/>
    </row>
    <row r="47" spans="1:3" ht="39" customHeight="1">
      <c r="A47" s="90" t="s">
        <v>1351</v>
      </c>
      <c r="B47" s="85">
        <f>SUM(B48:B50)</f>
        <v>1157</v>
      </c>
      <c r="C47" s="86"/>
    </row>
    <row r="48" spans="1:3" ht="39" customHeight="1">
      <c r="A48" s="88" t="s">
        <v>1352</v>
      </c>
      <c r="B48" s="85"/>
      <c r="C48" s="86"/>
    </row>
    <row r="49" spans="1:3" ht="39" customHeight="1">
      <c r="A49" s="88" t="s">
        <v>1353</v>
      </c>
      <c r="B49" s="85"/>
      <c r="C49" s="86"/>
    </row>
    <row r="50" spans="1:3" ht="39" customHeight="1">
      <c r="A50" s="88" t="s">
        <v>1354</v>
      </c>
      <c r="B50" s="85">
        <v>1157</v>
      </c>
      <c r="C50" s="86"/>
    </row>
    <row r="51" spans="1:3" ht="39" customHeight="1">
      <c r="A51" s="90" t="s">
        <v>1355</v>
      </c>
      <c r="B51" s="85"/>
      <c r="C51" s="86"/>
    </row>
    <row r="52" spans="1:3" ht="39" customHeight="1">
      <c r="A52" s="90" t="s">
        <v>1356</v>
      </c>
      <c r="B52" s="91"/>
      <c r="C52" s="92"/>
    </row>
    <row r="53" spans="1:3" ht="39" customHeight="1">
      <c r="A53" s="93" t="s">
        <v>1357</v>
      </c>
      <c r="B53" s="91"/>
      <c r="C53" s="92"/>
    </row>
  </sheetData>
  <mergeCells count="1">
    <mergeCell ref="A2:C2"/>
  </mergeCells>
  <phoneticPr fontId="56" type="noConversion"/>
  <pageMargins left="0.75" right="0.75" top="1" bottom="1" header="0.5" footer="0.5"/>
</worksheet>
</file>

<file path=xl/worksheets/sheet16.xml><?xml version="1.0" encoding="utf-8"?>
<worksheet xmlns="http://schemas.openxmlformats.org/spreadsheetml/2006/main" xmlns:r="http://schemas.openxmlformats.org/officeDocument/2006/relationships">
  <dimension ref="A1:G9"/>
  <sheetViews>
    <sheetView workbookViewId="0"/>
  </sheetViews>
  <sheetFormatPr defaultColWidth="16.75" defaultRowHeight="33.950000000000003" customHeight="1"/>
  <cols>
    <col min="1" max="1" width="16.75" customWidth="1"/>
    <col min="2" max="7" width="15.875" customWidth="1"/>
    <col min="8" max="8" width="16.75" customWidth="1"/>
  </cols>
  <sheetData>
    <row r="1" spans="1:7" ht="33.950000000000003" customHeight="1">
      <c r="A1" s="56"/>
      <c r="B1" s="57"/>
      <c r="C1" s="57"/>
    </row>
    <row r="2" spans="1:7" ht="33.950000000000003" customHeight="1">
      <c r="A2" s="384" t="s">
        <v>1358</v>
      </c>
      <c r="B2" s="384"/>
      <c r="C2" s="384"/>
      <c r="D2" s="384"/>
      <c r="E2" s="384"/>
      <c r="F2" s="384"/>
      <c r="G2" s="384"/>
    </row>
    <row r="3" spans="1:7" ht="33.950000000000003" customHeight="1">
      <c r="A3" s="58"/>
      <c r="B3" s="59"/>
      <c r="C3" s="57"/>
      <c r="D3" s="57"/>
      <c r="E3" s="57"/>
      <c r="F3" s="57"/>
      <c r="G3" s="60" t="s">
        <v>3</v>
      </c>
    </row>
    <row r="4" spans="1:7" s="55" customFormat="1" ht="33.950000000000003" customHeight="1">
      <c r="A4" s="383" t="s">
        <v>1232</v>
      </c>
      <c r="B4" s="385" t="s">
        <v>1233</v>
      </c>
      <c r="C4" s="385"/>
      <c r="D4" s="385"/>
      <c r="E4" s="386" t="s">
        <v>1234</v>
      </c>
      <c r="F4" s="386"/>
      <c r="G4" s="386"/>
    </row>
    <row r="5" spans="1:7" s="55" customFormat="1" ht="33.950000000000003" customHeight="1">
      <c r="A5" s="383"/>
      <c r="B5" s="61"/>
      <c r="C5" s="62" t="s">
        <v>1235</v>
      </c>
      <c r="D5" s="63" t="s">
        <v>1236</v>
      </c>
      <c r="E5" s="64"/>
      <c r="F5" s="62" t="s">
        <v>1235</v>
      </c>
      <c r="G5" s="65" t="s">
        <v>1236</v>
      </c>
    </row>
    <row r="6" spans="1:7" ht="33.950000000000003" customHeight="1">
      <c r="A6" s="66" t="s">
        <v>1237</v>
      </c>
      <c r="B6" s="67" t="s">
        <v>1238</v>
      </c>
      <c r="C6" s="68" t="s">
        <v>1239</v>
      </c>
      <c r="D6" s="69" t="s">
        <v>1240</v>
      </c>
      <c r="E6" s="67" t="s">
        <v>1241</v>
      </c>
      <c r="F6" s="68" t="s">
        <v>1242</v>
      </c>
      <c r="G6" s="70" t="s">
        <v>1243</v>
      </c>
    </row>
    <row r="7" spans="1:7" ht="33.950000000000003" customHeight="1">
      <c r="A7" s="71" t="s">
        <v>1244</v>
      </c>
      <c r="B7" s="72">
        <v>259300</v>
      </c>
      <c r="C7" s="73">
        <v>150000</v>
      </c>
      <c r="D7" s="74">
        <v>109300</v>
      </c>
      <c r="E7" s="72">
        <v>258288.28700700001</v>
      </c>
      <c r="F7" s="72">
        <v>148950.687007</v>
      </c>
      <c r="G7" s="73">
        <v>109337.60000000001</v>
      </c>
    </row>
    <row r="8" spans="1:7" ht="36" customHeight="1">
      <c r="A8" s="387" t="s">
        <v>1245</v>
      </c>
      <c r="B8" s="388"/>
      <c r="C8" s="388"/>
      <c r="D8" s="388"/>
      <c r="E8" s="388"/>
      <c r="F8" s="388"/>
      <c r="G8" s="388"/>
    </row>
    <row r="9" spans="1:7" ht="33.950000000000003" customHeight="1">
      <c r="A9" s="381" t="s">
        <v>1246</v>
      </c>
      <c r="B9" s="382"/>
      <c r="C9" s="382"/>
      <c r="D9" s="382"/>
      <c r="E9" s="382"/>
      <c r="F9" s="382"/>
      <c r="G9" s="382"/>
    </row>
  </sheetData>
  <mergeCells count="6">
    <mergeCell ref="A9:G9"/>
    <mergeCell ref="A4:A5"/>
    <mergeCell ref="A2:G2"/>
    <mergeCell ref="B4:D4"/>
    <mergeCell ref="E4:G4"/>
    <mergeCell ref="A8:G8"/>
  </mergeCells>
  <phoneticPr fontId="56" type="noConversion"/>
  <pageMargins left="0.75" right="0.75" top="1" bottom="1" header="0.5" footer="0.5"/>
  <pageSetup paperSize="9" orientation="landscape"/>
</worksheet>
</file>

<file path=xl/worksheets/sheet17.xml><?xml version="1.0" encoding="utf-8"?>
<worksheet xmlns="http://schemas.openxmlformats.org/spreadsheetml/2006/main" xmlns:r="http://schemas.openxmlformats.org/officeDocument/2006/relationships">
  <sheetPr>
    <tabColor rgb="FFFFFF00"/>
  </sheetPr>
  <dimension ref="A1:IV13"/>
  <sheetViews>
    <sheetView workbookViewId="0"/>
  </sheetViews>
  <sheetFormatPr defaultRowHeight="14.25"/>
  <cols>
    <col min="1" max="1" width="43.625" style="31" customWidth="1"/>
    <col min="2" max="2" width="16.875" style="31" customWidth="1"/>
    <col min="3" max="3" width="46.625" style="31" customWidth="1"/>
    <col min="4" max="4" width="16.75" style="31" customWidth="1"/>
    <col min="5" max="16384" width="9" style="31"/>
  </cols>
  <sheetData>
    <row r="1" spans="1:256" ht="33" customHeight="1">
      <c r="A1" s="50"/>
      <c r="D1" s="35"/>
    </row>
    <row r="2" spans="1:256" ht="35.1" customHeight="1">
      <c r="A2" s="405" t="s">
        <v>1359</v>
      </c>
      <c r="B2" s="405"/>
      <c r="C2" s="405"/>
      <c r="D2" s="405"/>
    </row>
    <row r="3" spans="1:256" s="12" customFormat="1" ht="33.75" customHeight="1">
      <c r="A3" s="36" t="s">
        <v>67</v>
      </c>
      <c r="B3" s="51">
        <v>44201</v>
      </c>
      <c r="C3" s="51"/>
      <c r="D3" s="13" t="s">
        <v>3</v>
      </c>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c r="CA3" s="31"/>
      <c r="CB3" s="31"/>
      <c r="CC3" s="31"/>
      <c r="CD3" s="31"/>
      <c r="CE3" s="31"/>
      <c r="CF3" s="31"/>
      <c r="CG3" s="31"/>
      <c r="CH3" s="31"/>
      <c r="CI3" s="31"/>
      <c r="CJ3" s="31"/>
      <c r="CK3" s="31"/>
      <c r="CL3" s="31"/>
      <c r="CM3" s="31"/>
      <c r="CN3" s="31"/>
      <c r="CO3" s="31"/>
      <c r="CP3" s="31"/>
      <c r="CQ3" s="31"/>
      <c r="CR3" s="31"/>
      <c r="CS3" s="31"/>
      <c r="CT3" s="31"/>
      <c r="CU3" s="31"/>
      <c r="CV3" s="31"/>
      <c r="CW3" s="31"/>
      <c r="CX3" s="31"/>
      <c r="CY3" s="31"/>
      <c r="CZ3" s="31"/>
      <c r="DA3" s="31"/>
      <c r="DB3" s="31"/>
      <c r="DC3" s="31"/>
      <c r="DD3" s="31"/>
      <c r="DE3" s="31"/>
      <c r="DF3" s="31"/>
      <c r="DG3" s="31"/>
      <c r="DH3" s="31"/>
      <c r="DI3" s="31"/>
      <c r="DJ3" s="31"/>
      <c r="DK3" s="31"/>
      <c r="DL3" s="31"/>
      <c r="DM3" s="31"/>
      <c r="DN3" s="31"/>
      <c r="DO3" s="31"/>
      <c r="DP3" s="31"/>
      <c r="DQ3" s="31"/>
      <c r="DR3" s="31"/>
      <c r="DS3" s="31"/>
      <c r="DT3" s="31"/>
      <c r="DU3" s="31"/>
      <c r="DV3" s="31"/>
      <c r="DW3" s="31"/>
      <c r="DX3" s="31"/>
      <c r="DY3" s="31"/>
      <c r="DZ3" s="31"/>
      <c r="EA3" s="31"/>
      <c r="EB3" s="31"/>
      <c r="EC3" s="31"/>
      <c r="ED3" s="31"/>
      <c r="EE3" s="31"/>
      <c r="EF3" s="31"/>
      <c r="EG3" s="31"/>
      <c r="EH3" s="31"/>
      <c r="EI3" s="31"/>
      <c r="EJ3" s="31"/>
      <c r="EK3" s="31"/>
      <c r="EL3" s="31"/>
      <c r="EM3" s="31"/>
      <c r="EN3" s="31"/>
      <c r="EO3" s="31"/>
      <c r="EP3" s="31"/>
      <c r="EQ3" s="31"/>
      <c r="ER3" s="31"/>
      <c r="ES3" s="31"/>
      <c r="ET3" s="31"/>
      <c r="EU3" s="31"/>
      <c r="EV3" s="31"/>
      <c r="EW3" s="31"/>
      <c r="EX3" s="31"/>
      <c r="EY3" s="31"/>
      <c r="EZ3" s="31"/>
      <c r="FA3" s="31"/>
      <c r="FB3" s="31"/>
      <c r="FC3" s="31"/>
      <c r="FD3" s="31"/>
      <c r="FE3" s="31"/>
      <c r="FF3" s="31"/>
      <c r="FG3" s="31"/>
      <c r="FH3" s="31"/>
      <c r="FI3" s="31"/>
      <c r="FJ3" s="31"/>
      <c r="FK3" s="31"/>
      <c r="FL3" s="31"/>
      <c r="FM3" s="31"/>
      <c r="FN3" s="31"/>
      <c r="FO3" s="31"/>
      <c r="FP3" s="31"/>
      <c r="FQ3" s="31"/>
      <c r="FR3" s="31"/>
      <c r="FS3" s="31"/>
      <c r="FT3" s="31"/>
      <c r="FU3" s="31"/>
      <c r="FV3" s="31"/>
      <c r="FW3" s="31"/>
      <c r="FX3" s="31"/>
      <c r="FY3" s="31"/>
      <c r="FZ3" s="31"/>
      <c r="GA3" s="31"/>
      <c r="GB3" s="31"/>
      <c r="GC3" s="31"/>
      <c r="GD3" s="31"/>
      <c r="GE3" s="31"/>
      <c r="GF3" s="31"/>
      <c r="GG3" s="31"/>
      <c r="GH3" s="31"/>
      <c r="GI3" s="31"/>
      <c r="GJ3" s="31"/>
      <c r="GK3" s="31"/>
      <c r="GL3" s="31"/>
      <c r="GM3" s="31"/>
      <c r="GN3" s="31"/>
      <c r="GO3" s="31"/>
      <c r="GP3" s="31"/>
      <c r="GQ3" s="31"/>
      <c r="GR3" s="31"/>
      <c r="GS3" s="31"/>
      <c r="GT3" s="31"/>
      <c r="GU3" s="31"/>
      <c r="GV3" s="31"/>
      <c r="GW3" s="31"/>
      <c r="GX3" s="31"/>
      <c r="GY3" s="31"/>
      <c r="GZ3" s="31"/>
      <c r="HA3" s="31"/>
      <c r="HB3" s="31"/>
      <c r="HC3" s="31"/>
      <c r="HD3" s="31"/>
      <c r="HE3" s="31"/>
      <c r="HF3" s="31"/>
      <c r="HG3" s="31"/>
      <c r="HH3" s="31"/>
      <c r="HI3" s="31"/>
      <c r="HJ3" s="31"/>
      <c r="HK3" s="31"/>
      <c r="HL3" s="31"/>
      <c r="HM3" s="31"/>
      <c r="HN3" s="31"/>
      <c r="HO3" s="31"/>
      <c r="HP3" s="31"/>
      <c r="HQ3" s="31"/>
      <c r="HR3" s="31"/>
      <c r="HS3" s="31"/>
      <c r="HT3" s="31"/>
      <c r="HU3" s="31"/>
      <c r="HV3" s="31"/>
      <c r="HW3" s="31"/>
      <c r="HX3" s="31"/>
      <c r="HY3" s="31"/>
      <c r="HZ3" s="31"/>
      <c r="IA3" s="31"/>
      <c r="IB3" s="31"/>
      <c r="IC3" s="31"/>
      <c r="ID3" s="31"/>
      <c r="IE3" s="31"/>
      <c r="IF3" s="31"/>
      <c r="IG3" s="31"/>
      <c r="IH3" s="31"/>
      <c r="II3" s="31"/>
      <c r="IJ3" s="31"/>
      <c r="IK3" s="31"/>
      <c r="IL3" s="31"/>
      <c r="IM3" s="31"/>
      <c r="IN3" s="31"/>
      <c r="IO3" s="31"/>
      <c r="IP3" s="31"/>
      <c r="IQ3" s="31"/>
      <c r="IR3" s="31"/>
      <c r="IS3" s="31"/>
      <c r="IT3" s="31"/>
      <c r="IU3" s="31"/>
      <c r="IV3" s="31"/>
    </row>
    <row r="4" spans="1:256" s="48" customFormat="1" ht="39" customHeight="1">
      <c r="A4" s="406" t="s">
        <v>1249</v>
      </c>
      <c r="B4" s="407"/>
      <c r="C4" s="408" t="s">
        <v>1250</v>
      </c>
      <c r="D4" s="408"/>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c r="CA4" s="31"/>
      <c r="CB4" s="31"/>
      <c r="CC4" s="31"/>
      <c r="CD4" s="31"/>
      <c r="CE4" s="31"/>
      <c r="CF4" s="31"/>
      <c r="CG4" s="31"/>
      <c r="CH4" s="31"/>
      <c r="CI4" s="31"/>
      <c r="CJ4" s="31"/>
      <c r="CK4" s="31"/>
      <c r="CL4" s="31"/>
      <c r="CM4" s="31"/>
      <c r="CN4" s="31"/>
      <c r="CO4" s="31"/>
      <c r="CP4" s="31"/>
      <c r="CQ4" s="31"/>
      <c r="CR4" s="31"/>
      <c r="CS4" s="31"/>
      <c r="CT4" s="31"/>
      <c r="CU4" s="31"/>
      <c r="CV4" s="31"/>
      <c r="CW4" s="31"/>
      <c r="CX4" s="31"/>
      <c r="CY4" s="31"/>
      <c r="CZ4" s="31"/>
      <c r="DA4" s="31"/>
      <c r="DB4" s="31"/>
      <c r="DC4" s="31"/>
      <c r="DD4" s="31"/>
      <c r="DE4" s="31"/>
      <c r="DF4" s="31"/>
      <c r="DG4" s="31"/>
      <c r="DH4" s="31"/>
      <c r="DI4" s="31"/>
      <c r="DJ4" s="31"/>
      <c r="DK4" s="31"/>
      <c r="DL4" s="31"/>
      <c r="DM4" s="31"/>
      <c r="DN4" s="31"/>
      <c r="DO4" s="31"/>
      <c r="DP4" s="31"/>
      <c r="DQ4" s="31"/>
      <c r="DR4" s="31"/>
      <c r="DS4" s="31"/>
      <c r="DT4" s="31"/>
      <c r="DU4" s="31"/>
      <c r="DV4" s="31"/>
      <c r="DW4" s="31"/>
      <c r="DX4" s="31"/>
      <c r="DY4" s="31"/>
      <c r="DZ4" s="31"/>
      <c r="EA4" s="31"/>
      <c r="EB4" s="31"/>
      <c r="EC4" s="31"/>
      <c r="ED4" s="31"/>
      <c r="EE4" s="31"/>
      <c r="EF4" s="31"/>
      <c r="EG4" s="31"/>
      <c r="EH4" s="31"/>
      <c r="EI4" s="31"/>
      <c r="EJ4" s="31"/>
      <c r="EK4" s="31"/>
      <c r="EL4" s="31"/>
      <c r="EM4" s="31"/>
      <c r="EN4" s="31"/>
      <c r="EO4" s="31"/>
      <c r="EP4" s="31"/>
      <c r="EQ4" s="31"/>
      <c r="ER4" s="31"/>
      <c r="ES4" s="31"/>
      <c r="ET4" s="31"/>
      <c r="EU4" s="31"/>
      <c r="EV4" s="31"/>
      <c r="EW4" s="31"/>
      <c r="EX4" s="31"/>
      <c r="EY4" s="31"/>
      <c r="EZ4" s="31"/>
      <c r="FA4" s="31"/>
      <c r="FB4" s="31"/>
      <c r="FC4" s="31"/>
      <c r="FD4" s="31"/>
      <c r="FE4" s="31"/>
      <c r="FF4" s="31"/>
      <c r="FG4" s="31"/>
      <c r="FH4" s="31"/>
      <c r="FI4" s="31"/>
      <c r="FJ4" s="31"/>
      <c r="FK4" s="31"/>
      <c r="FL4" s="31"/>
      <c r="FM4" s="31"/>
      <c r="FN4" s="31"/>
      <c r="FO4" s="31"/>
      <c r="FP4" s="31"/>
      <c r="FQ4" s="31"/>
      <c r="FR4" s="31"/>
      <c r="FS4" s="31"/>
      <c r="FT4" s="31"/>
      <c r="FU4" s="31"/>
      <c r="FV4" s="31"/>
      <c r="FW4" s="31"/>
      <c r="FX4" s="31"/>
      <c r="FY4" s="31"/>
      <c r="FZ4" s="31"/>
      <c r="GA4" s="31"/>
      <c r="GB4" s="31"/>
      <c r="GC4" s="31"/>
      <c r="GD4" s="31"/>
      <c r="GE4" s="31"/>
      <c r="GF4" s="31"/>
      <c r="GG4" s="31"/>
      <c r="GH4" s="31"/>
      <c r="GI4" s="31"/>
      <c r="GJ4" s="31"/>
      <c r="GK4" s="31"/>
      <c r="GL4" s="31"/>
      <c r="GM4" s="31"/>
      <c r="GN4" s="31"/>
      <c r="GO4" s="31"/>
      <c r="GP4" s="31"/>
      <c r="GQ4" s="31"/>
      <c r="GR4" s="31"/>
      <c r="GS4" s="31"/>
      <c r="GT4" s="31"/>
      <c r="GU4" s="31"/>
      <c r="GV4" s="31"/>
      <c r="GW4" s="31"/>
      <c r="GX4" s="31"/>
      <c r="GY4" s="31"/>
      <c r="GZ4" s="31"/>
      <c r="HA4" s="31"/>
      <c r="HB4" s="31"/>
      <c r="HC4" s="31"/>
      <c r="HD4" s="31"/>
      <c r="HE4" s="31"/>
      <c r="HF4" s="31"/>
      <c r="HG4" s="31"/>
      <c r="HH4" s="31"/>
      <c r="HI4" s="31"/>
      <c r="HJ4" s="31"/>
      <c r="HK4" s="31"/>
      <c r="HL4" s="31"/>
      <c r="HM4" s="31"/>
      <c r="HN4" s="31"/>
      <c r="HO4" s="31"/>
      <c r="HP4" s="31"/>
      <c r="HQ4" s="31"/>
      <c r="HR4" s="31"/>
      <c r="HS4" s="31"/>
      <c r="HT4" s="31"/>
      <c r="HU4" s="31"/>
      <c r="HV4" s="31"/>
      <c r="HW4" s="31"/>
      <c r="HX4" s="31"/>
      <c r="HY4" s="31"/>
      <c r="HZ4" s="31"/>
      <c r="IA4" s="31"/>
      <c r="IB4" s="31"/>
      <c r="IC4" s="31"/>
      <c r="ID4" s="31"/>
      <c r="IE4" s="31"/>
      <c r="IF4" s="31"/>
      <c r="IG4" s="31"/>
      <c r="IH4" s="31"/>
      <c r="II4" s="31"/>
      <c r="IJ4" s="31"/>
      <c r="IK4" s="31"/>
      <c r="IL4" s="31"/>
      <c r="IM4" s="31"/>
      <c r="IN4" s="31"/>
      <c r="IO4" s="31"/>
      <c r="IP4" s="31"/>
      <c r="IQ4" s="31"/>
      <c r="IR4" s="31"/>
      <c r="IS4" s="31"/>
      <c r="IT4" s="31"/>
      <c r="IU4" s="31"/>
      <c r="IV4" s="31"/>
    </row>
    <row r="5" spans="1:256" s="48" customFormat="1" ht="39" customHeight="1">
      <c r="A5" s="38" t="s">
        <v>121</v>
      </c>
      <c r="B5" s="38" t="s">
        <v>1164</v>
      </c>
      <c r="C5" s="38" t="s">
        <v>121</v>
      </c>
      <c r="D5" s="38" t="s">
        <v>1164</v>
      </c>
      <c r="E5" s="31"/>
      <c r="F5" s="31"/>
      <c r="G5" s="31"/>
      <c r="H5" s="31"/>
      <c r="I5" s="31"/>
      <c r="J5" s="31"/>
      <c r="K5" s="31"/>
      <c r="L5" s="31"/>
      <c r="M5" s="31"/>
      <c r="N5" s="31"/>
      <c r="O5" s="31"/>
      <c r="P5" s="31"/>
      <c r="Q5" s="31"/>
      <c r="R5" s="31"/>
      <c r="S5" s="31"/>
      <c r="T5" s="31"/>
      <c r="U5" s="31"/>
      <c r="V5" s="31"/>
      <c r="W5" s="31"/>
      <c r="X5" s="31"/>
      <c r="Y5" s="31"/>
      <c r="Z5" s="31"/>
      <c r="AA5" s="31"/>
      <c r="AB5" s="31"/>
      <c r="AC5" s="31"/>
      <c r="AD5" s="31"/>
      <c r="AE5" s="31"/>
      <c r="AF5" s="31"/>
      <c r="AG5" s="31"/>
      <c r="AH5" s="31"/>
      <c r="AI5" s="31"/>
      <c r="AJ5" s="31"/>
      <c r="AK5" s="31"/>
      <c r="AL5" s="31"/>
      <c r="AM5" s="31"/>
      <c r="AN5" s="31"/>
      <c r="AO5" s="31"/>
      <c r="AP5" s="31"/>
      <c r="AQ5" s="31"/>
      <c r="AR5" s="31"/>
      <c r="AS5" s="31"/>
      <c r="AT5" s="31"/>
      <c r="AU5" s="31"/>
      <c r="AV5" s="31"/>
      <c r="AW5" s="31"/>
      <c r="AX5" s="31"/>
      <c r="AY5" s="31"/>
      <c r="AZ5" s="31"/>
      <c r="BA5" s="31"/>
      <c r="BB5" s="31"/>
      <c r="BC5" s="31"/>
      <c r="BD5" s="31"/>
      <c r="BE5" s="31"/>
      <c r="BF5" s="31"/>
      <c r="BG5" s="31"/>
      <c r="BH5" s="31"/>
      <c r="BI5" s="31"/>
      <c r="BJ5" s="31"/>
      <c r="BK5" s="31"/>
      <c r="BL5" s="31"/>
      <c r="BM5" s="31"/>
      <c r="BN5" s="31"/>
      <c r="BO5" s="31"/>
      <c r="BP5" s="31"/>
      <c r="BQ5" s="31"/>
      <c r="BR5" s="31"/>
      <c r="BS5" s="31"/>
      <c r="BT5" s="31"/>
      <c r="BU5" s="31"/>
      <c r="BV5" s="31"/>
      <c r="BW5" s="31"/>
      <c r="BX5" s="31"/>
      <c r="BY5" s="31"/>
      <c r="BZ5" s="31"/>
      <c r="CA5" s="31"/>
      <c r="CB5" s="31"/>
      <c r="CC5" s="31"/>
      <c r="CD5" s="31"/>
      <c r="CE5" s="31"/>
      <c r="CF5" s="31"/>
      <c r="CG5" s="31"/>
      <c r="CH5" s="31"/>
      <c r="CI5" s="31"/>
      <c r="CJ5" s="31"/>
      <c r="CK5" s="31"/>
      <c r="CL5" s="31"/>
      <c r="CM5" s="31"/>
      <c r="CN5" s="31"/>
      <c r="CO5" s="31"/>
      <c r="CP5" s="31"/>
      <c r="CQ5" s="31"/>
      <c r="CR5" s="31"/>
      <c r="CS5" s="31"/>
      <c r="CT5" s="31"/>
      <c r="CU5" s="31"/>
      <c r="CV5" s="31"/>
      <c r="CW5" s="31"/>
      <c r="CX5" s="31"/>
      <c r="CY5" s="31"/>
      <c r="CZ5" s="31"/>
      <c r="DA5" s="31"/>
      <c r="DB5" s="31"/>
      <c r="DC5" s="31"/>
      <c r="DD5" s="31"/>
      <c r="DE5" s="31"/>
      <c r="DF5" s="31"/>
      <c r="DG5" s="31"/>
      <c r="DH5" s="31"/>
      <c r="DI5" s="31"/>
      <c r="DJ5" s="31"/>
      <c r="DK5" s="31"/>
      <c r="DL5" s="31"/>
      <c r="DM5" s="31"/>
      <c r="DN5" s="31"/>
      <c r="DO5" s="31"/>
      <c r="DP5" s="31"/>
      <c r="DQ5" s="31"/>
      <c r="DR5" s="31"/>
      <c r="DS5" s="31"/>
      <c r="DT5" s="31"/>
      <c r="DU5" s="31"/>
      <c r="DV5" s="31"/>
      <c r="DW5" s="31"/>
      <c r="DX5" s="31"/>
      <c r="DY5" s="31"/>
      <c r="DZ5" s="31"/>
      <c r="EA5" s="31"/>
      <c r="EB5" s="31"/>
      <c r="EC5" s="31"/>
      <c r="ED5" s="31"/>
      <c r="EE5" s="31"/>
      <c r="EF5" s="31"/>
      <c r="EG5" s="31"/>
      <c r="EH5" s="31"/>
      <c r="EI5" s="31"/>
      <c r="EJ5" s="31"/>
      <c r="EK5" s="31"/>
      <c r="EL5" s="31"/>
      <c r="EM5" s="31"/>
      <c r="EN5" s="31"/>
      <c r="EO5" s="31"/>
      <c r="EP5" s="31"/>
      <c r="EQ5" s="31"/>
      <c r="ER5" s="31"/>
      <c r="ES5" s="31"/>
      <c r="ET5" s="31"/>
      <c r="EU5" s="31"/>
      <c r="EV5" s="31"/>
      <c r="EW5" s="31"/>
      <c r="EX5" s="31"/>
      <c r="EY5" s="31"/>
      <c r="EZ5" s="31"/>
      <c r="FA5" s="31"/>
      <c r="FB5" s="31"/>
      <c r="FC5" s="31"/>
      <c r="FD5" s="31"/>
      <c r="FE5" s="31"/>
      <c r="FF5" s="31"/>
      <c r="FG5" s="31"/>
      <c r="FH5" s="31"/>
      <c r="FI5" s="31"/>
      <c r="FJ5" s="31"/>
      <c r="FK5" s="31"/>
      <c r="FL5" s="31"/>
      <c r="FM5" s="31"/>
      <c r="FN5" s="31"/>
      <c r="FO5" s="31"/>
      <c r="FP5" s="31"/>
      <c r="FQ5" s="31"/>
      <c r="FR5" s="31"/>
      <c r="FS5" s="31"/>
      <c r="FT5" s="31"/>
      <c r="FU5" s="31"/>
      <c r="FV5" s="31"/>
      <c r="FW5" s="31"/>
      <c r="FX5" s="31"/>
      <c r="FY5" s="31"/>
      <c r="FZ5" s="31"/>
      <c r="GA5" s="31"/>
      <c r="GB5" s="31"/>
      <c r="GC5" s="31"/>
      <c r="GD5" s="31"/>
      <c r="GE5" s="31"/>
      <c r="GF5" s="31"/>
      <c r="GG5" s="31"/>
      <c r="GH5" s="31"/>
      <c r="GI5" s="31"/>
      <c r="GJ5" s="31"/>
      <c r="GK5" s="31"/>
      <c r="GL5" s="31"/>
      <c r="GM5" s="31"/>
      <c r="GN5" s="31"/>
      <c r="GO5" s="31"/>
      <c r="GP5" s="31"/>
      <c r="GQ5" s="31"/>
      <c r="GR5" s="31"/>
      <c r="GS5" s="31"/>
      <c r="GT5" s="31"/>
      <c r="GU5" s="31"/>
      <c r="GV5" s="31"/>
      <c r="GW5" s="31"/>
      <c r="GX5" s="31"/>
      <c r="GY5" s="31"/>
      <c r="GZ5" s="31"/>
      <c r="HA5" s="31"/>
      <c r="HB5" s="31"/>
      <c r="HC5" s="31"/>
      <c r="HD5" s="31"/>
      <c r="HE5" s="31"/>
      <c r="HF5" s="31"/>
      <c r="HG5" s="31"/>
      <c r="HH5" s="31"/>
      <c r="HI5" s="31"/>
      <c r="HJ5" s="31"/>
      <c r="HK5" s="31"/>
      <c r="HL5" s="31"/>
      <c r="HM5" s="31"/>
      <c r="HN5" s="31"/>
      <c r="HO5" s="31"/>
      <c r="HP5" s="31"/>
      <c r="HQ5" s="31"/>
      <c r="HR5" s="31"/>
      <c r="HS5" s="31"/>
      <c r="HT5" s="31"/>
      <c r="HU5" s="31"/>
      <c r="HV5" s="31"/>
      <c r="HW5" s="31"/>
      <c r="HX5" s="31"/>
      <c r="HY5" s="31"/>
      <c r="HZ5" s="31"/>
      <c r="IA5" s="31"/>
      <c r="IB5" s="31"/>
      <c r="IC5" s="31"/>
      <c r="ID5" s="31"/>
      <c r="IE5" s="31"/>
      <c r="IF5" s="31"/>
      <c r="IG5" s="31"/>
      <c r="IH5" s="31"/>
      <c r="II5" s="31"/>
      <c r="IJ5" s="31"/>
      <c r="IK5" s="31"/>
      <c r="IL5" s="31"/>
      <c r="IM5" s="31"/>
      <c r="IN5" s="31"/>
      <c r="IO5" s="31"/>
      <c r="IP5" s="31"/>
      <c r="IQ5" s="31"/>
      <c r="IR5" s="31"/>
      <c r="IS5" s="31"/>
      <c r="IT5" s="31"/>
      <c r="IU5" s="31"/>
      <c r="IV5" s="31"/>
    </row>
    <row r="6" spans="1:256" s="48" customFormat="1" ht="39" customHeight="1">
      <c r="A6" s="42" t="s">
        <v>1360</v>
      </c>
      <c r="B6" s="38">
        <v>0</v>
      </c>
      <c r="C6" s="39" t="s">
        <v>1361</v>
      </c>
      <c r="D6" s="38">
        <v>0</v>
      </c>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31"/>
      <c r="AI6" s="31"/>
      <c r="AJ6" s="31"/>
      <c r="AK6" s="31"/>
      <c r="AL6" s="31"/>
      <c r="AM6" s="31"/>
      <c r="AN6" s="31"/>
      <c r="AO6" s="31"/>
      <c r="AP6" s="31"/>
      <c r="AQ6" s="31"/>
      <c r="AR6" s="31"/>
      <c r="AS6" s="31"/>
      <c r="AT6" s="31"/>
      <c r="AU6" s="31"/>
      <c r="AV6" s="31"/>
      <c r="AW6" s="31"/>
      <c r="AX6" s="31"/>
      <c r="AY6" s="31"/>
      <c r="AZ6" s="31"/>
      <c r="BA6" s="31"/>
      <c r="BB6" s="31"/>
      <c r="BC6" s="31"/>
      <c r="BD6" s="31"/>
      <c r="BE6" s="31"/>
      <c r="BF6" s="31"/>
      <c r="BG6" s="31"/>
      <c r="BH6" s="31"/>
      <c r="BI6" s="31"/>
      <c r="BJ6" s="31"/>
      <c r="BK6" s="31"/>
      <c r="BL6" s="31"/>
      <c r="BM6" s="31"/>
      <c r="BN6" s="31"/>
      <c r="BO6" s="31"/>
      <c r="BP6" s="31"/>
      <c r="BQ6" s="31"/>
      <c r="BR6" s="31"/>
      <c r="BS6" s="31"/>
      <c r="BT6" s="31"/>
      <c r="BU6" s="31"/>
      <c r="BV6" s="31"/>
      <c r="BW6" s="31"/>
      <c r="BX6" s="31"/>
      <c r="BY6" s="31"/>
      <c r="BZ6" s="31"/>
      <c r="CA6" s="31"/>
      <c r="CB6" s="31"/>
      <c r="CC6" s="31"/>
      <c r="CD6" s="31"/>
      <c r="CE6" s="31"/>
      <c r="CF6" s="31"/>
      <c r="CG6" s="31"/>
      <c r="CH6" s="31"/>
      <c r="CI6" s="31"/>
      <c r="CJ6" s="31"/>
      <c r="CK6" s="31"/>
      <c r="CL6" s="31"/>
      <c r="CM6" s="31"/>
      <c r="CN6" s="31"/>
      <c r="CO6" s="31"/>
      <c r="CP6" s="31"/>
      <c r="CQ6" s="31"/>
      <c r="CR6" s="31"/>
      <c r="CS6" s="31"/>
      <c r="CT6" s="31"/>
      <c r="CU6" s="31"/>
      <c r="CV6" s="31"/>
      <c r="CW6" s="31"/>
      <c r="CX6" s="31"/>
      <c r="CY6" s="31"/>
      <c r="CZ6" s="31"/>
      <c r="DA6" s="31"/>
      <c r="DB6" s="31"/>
      <c r="DC6" s="31"/>
      <c r="DD6" s="31"/>
      <c r="DE6" s="31"/>
      <c r="DF6" s="31"/>
      <c r="DG6" s="31"/>
      <c r="DH6" s="31"/>
      <c r="DI6" s="31"/>
      <c r="DJ6" s="31"/>
      <c r="DK6" s="31"/>
      <c r="DL6" s="31"/>
      <c r="DM6" s="31"/>
      <c r="DN6" s="31"/>
      <c r="DO6" s="31"/>
      <c r="DP6" s="31"/>
      <c r="DQ6" s="31"/>
      <c r="DR6" s="31"/>
      <c r="DS6" s="31"/>
      <c r="DT6" s="31"/>
      <c r="DU6" s="31"/>
      <c r="DV6" s="31"/>
      <c r="DW6" s="31"/>
      <c r="DX6" s="31"/>
      <c r="DY6" s="31"/>
      <c r="DZ6" s="31"/>
      <c r="EA6" s="31"/>
      <c r="EB6" s="31"/>
      <c r="EC6" s="31"/>
      <c r="ED6" s="31"/>
      <c r="EE6" s="31"/>
      <c r="EF6" s="31"/>
      <c r="EG6" s="31"/>
      <c r="EH6" s="31"/>
      <c r="EI6" s="31"/>
      <c r="EJ6" s="31"/>
      <c r="EK6" s="31"/>
      <c r="EL6" s="31"/>
      <c r="EM6" s="31"/>
      <c r="EN6" s="31"/>
      <c r="EO6" s="31"/>
      <c r="EP6" s="31"/>
      <c r="EQ6" s="31"/>
      <c r="ER6" s="31"/>
      <c r="ES6" s="31"/>
      <c r="ET6" s="31"/>
      <c r="EU6" s="31"/>
      <c r="EV6" s="31"/>
      <c r="EW6" s="31"/>
      <c r="EX6" s="31"/>
      <c r="EY6" s="31"/>
      <c r="EZ6" s="31"/>
      <c r="FA6" s="31"/>
      <c r="FB6" s="31"/>
      <c r="FC6" s="31"/>
      <c r="FD6" s="31"/>
      <c r="FE6" s="31"/>
      <c r="FF6" s="31"/>
      <c r="FG6" s="31"/>
      <c r="FH6" s="31"/>
      <c r="FI6" s="31"/>
      <c r="FJ6" s="31"/>
      <c r="FK6" s="31"/>
      <c r="FL6" s="31"/>
      <c r="FM6" s="31"/>
      <c r="FN6" s="31"/>
      <c r="FO6" s="31"/>
      <c r="FP6" s="31"/>
      <c r="FQ6" s="31"/>
      <c r="FR6" s="31"/>
      <c r="FS6" s="31"/>
      <c r="FT6" s="31"/>
      <c r="FU6" s="31"/>
      <c r="FV6" s="31"/>
      <c r="FW6" s="31"/>
      <c r="FX6" s="31"/>
      <c r="FY6" s="31"/>
      <c r="FZ6" s="31"/>
      <c r="GA6" s="31"/>
      <c r="GB6" s="31"/>
      <c r="GC6" s="31"/>
      <c r="GD6" s="31"/>
      <c r="GE6" s="31"/>
      <c r="GF6" s="31"/>
      <c r="GG6" s="31"/>
      <c r="GH6" s="31"/>
      <c r="GI6" s="31"/>
      <c r="GJ6" s="31"/>
      <c r="GK6" s="31"/>
      <c r="GL6" s="31"/>
      <c r="GM6" s="31"/>
      <c r="GN6" s="31"/>
      <c r="GO6" s="31"/>
      <c r="GP6" s="31"/>
      <c r="GQ6" s="31"/>
      <c r="GR6" s="31"/>
      <c r="GS6" s="31"/>
      <c r="GT6" s="31"/>
      <c r="GU6" s="31"/>
      <c r="GV6" s="31"/>
      <c r="GW6" s="31"/>
      <c r="GX6" s="31"/>
      <c r="GY6" s="31"/>
      <c r="GZ6" s="31"/>
      <c r="HA6" s="31"/>
      <c r="HB6" s="31"/>
      <c r="HC6" s="31"/>
      <c r="HD6" s="31"/>
      <c r="HE6" s="31"/>
      <c r="HF6" s="31"/>
      <c r="HG6" s="31"/>
      <c r="HH6" s="31"/>
      <c r="HI6" s="31"/>
      <c r="HJ6" s="31"/>
      <c r="HK6" s="31"/>
      <c r="HL6" s="31"/>
      <c r="HM6" s="31"/>
      <c r="HN6" s="31"/>
      <c r="HO6" s="31"/>
      <c r="HP6" s="31"/>
      <c r="HQ6" s="31"/>
      <c r="HR6" s="31"/>
      <c r="HS6" s="31"/>
      <c r="HT6" s="31"/>
      <c r="HU6" s="31"/>
      <c r="HV6" s="31"/>
      <c r="HW6" s="31"/>
      <c r="HX6" s="31"/>
      <c r="HY6" s="31"/>
      <c r="HZ6" s="31"/>
      <c r="IA6" s="31"/>
      <c r="IB6" s="31"/>
      <c r="IC6" s="31"/>
      <c r="ID6" s="31"/>
      <c r="IE6" s="31"/>
      <c r="IF6" s="31"/>
      <c r="IG6" s="31"/>
      <c r="IH6" s="31"/>
      <c r="II6" s="31"/>
      <c r="IJ6" s="31"/>
      <c r="IK6" s="31"/>
      <c r="IL6" s="31"/>
      <c r="IM6" s="31"/>
      <c r="IN6" s="31"/>
      <c r="IO6" s="31"/>
      <c r="IP6" s="31"/>
      <c r="IQ6" s="31"/>
      <c r="IR6" s="31"/>
      <c r="IS6" s="31"/>
      <c r="IT6" s="31"/>
      <c r="IU6" s="31"/>
      <c r="IV6" s="31"/>
    </row>
    <row r="7" spans="1:256" s="48" customFormat="1" ht="39" customHeight="1">
      <c r="A7" s="42"/>
      <c r="B7" s="38"/>
      <c r="C7" s="41"/>
      <c r="D7" s="38"/>
      <c r="E7" s="31"/>
      <c r="F7" s="31"/>
      <c r="G7" s="31"/>
      <c r="H7" s="31"/>
      <c r="I7" s="31"/>
      <c r="J7" s="31"/>
      <c r="K7" s="31"/>
      <c r="L7" s="31"/>
      <c r="M7" s="31"/>
      <c r="N7" s="31"/>
      <c r="O7" s="31"/>
      <c r="P7" s="31"/>
      <c r="Q7" s="31"/>
      <c r="R7" s="31"/>
      <c r="S7" s="31"/>
      <c r="T7" s="31"/>
      <c r="U7" s="31"/>
      <c r="V7" s="31"/>
      <c r="W7" s="31"/>
      <c r="X7" s="31"/>
      <c r="Y7" s="31"/>
      <c r="Z7" s="31"/>
      <c r="AA7" s="31"/>
      <c r="AB7" s="31"/>
      <c r="AC7" s="31"/>
      <c r="AD7" s="31"/>
      <c r="AE7" s="31"/>
      <c r="AF7" s="31"/>
      <c r="AG7" s="31"/>
      <c r="AH7" s="31"/>
      <c r="AI7" s="31"/>
      <c r="AJ7" s="31"/>
      <c r="AK7" s="31"/>
      <c r="AL7" s="31"/>
      <c r="AM7" s="31"/>
      <c r="AN7" s="31"/>
      <c r="AO7" s="31"/>
      <c r="AP7" s="31"/>
      <c r="AQ7" s="31"/>
      <c r="AR7" s="31"/>
      <c r="AS7" s="31"/>
      <c r="AT7" s="31"/>
      <c r="AU7" s="31"/>
      <c r="AV7" s="31"/>
      <c r="AW7" s="31"/>
      <c r="AX7" s="31"/>
      <c r="AY7" s="31"/>
      <c r="AZ7" s="31"/>
      <c r="BA7" s="31"/>
      <c r="BB7" s="31"/>
      <c r="BC7" s="31"/>
      <c r="BD7" s="31"/>
      <c r="BE7" s="31"/>
      <c r="BF7" s="31"/>
      <c r="BG7" s="31"/>
      <c r="BH7" s="31"/>
      <c r="BI7" s="31"/>
      <c r="BJ7" s="31"/>
      <c r="BK7" s="31"/>
      <c r="BL7" s="31"/>
      <c r="BM7" s="31"/>
      <c r="BN7" s="31"/>
      <c r="BO7" s="31"/>
      <c r="BP7" s="31"/>
      <c r="BQ7" s="31"/>
      <c r="BR7" s="31"/>
      <c r="BS7" s="31"/>
      <c r="BT7" s="31"/>
      <c r="BU7" s="31"/>
      <c r="BV7" s="31"/>
      <c r="BW7" s="31"/>
      <c r="BX7" s="31"/>
      <c r="BY7" s="31"/>
      <c r="BZ7" s="31"/>
      <c r="CA7" s="31"/>
      <c r="CB7" s="31"/>
      <c r="CC7" s="31"/>
      <c r="CD7" s="31"/>
      <c r="CE7" s="31"/>
      <c r="CF7" s="31"/>
      <c r="CG7" s="31"/>
      <c r="CH7" s="31"/>
      <c r="CI7" s="31"/>
      <c r="CJ7" s="31"/>
      <c r="CK7" s="31"/>
      <c r="CL7" s="31"/>
      <c r="CM7" s="31"/>
      <c r="CN7" s="31"/>
      <c r="CO7" s="31"/>
      <c r="CP7" s="31"/>
      <c r="CQ7" s="31"/>
      <c r="CR7" s="31"/>
      <c r="CS7" s="31"/>
      <c r="CT7" s="31"/>
      <c r="CU7" s="31"/>
      <c r="CV7" s="31"/>
      <c r="CW7" s="31"/>
      <c r="CX7" s="31"/>
      <c r="CY7" s="31"/>
      <c r="CZ7" s="31"/>
      <c r="DA7" s="31"/>
      <c r="DB7" s="31"/>
      <c r="DC7" s="31"/>
      <c r="DD7" s="31"/>
      <c r="DE7" s="31"/>
      <c r="DF7" s="31"/>
      <c r="DG7" s="31"/>
      <c r="DH7" s="31"/>
      <c r="DI7" s="31"/>
      <c r="DJ7" s="31"/>
      <c r="DK7" s="31"/>
      <c r="DL7" s="31"/>
      <c r="DM7" s="31"/>
      <c r="DN7" s="31"/>
      <c r="DO7" s="31"/>
      <c r="DP7" s="31"/>
      <c r="DQ7" s="31"/>
      <c r="DR7" s="31"/>
      <c r="DS7" s="31"/>
      <c r="DT7" s="31"/>
      <c r="DU7" s="31"/>
      <c r="DV7" s="31"/>
      <c r="DW7" s="31"/>
      <c r="DX7" s="31"/>
      <c r="DY7" s="31"/>
      <c r="DZ7" s="31"/>
      <c r="EA7" s="31"/>
      <c r="EB7" s="31"/>
      <c r="EC7" s="31"/>
      <c r="ED7" s="31"/>
      <c r="EE7" s="31"/>
      <c r="EF7" s="31"/>
      <c r="EG7" s="31"/>
      <c r="EH7" s="31"/>
      <c r="EI7" s="31"/>
      <c r="EJ7" s="31"/>
      <c r="EK7" s="31"/>
      <c r="EL7" s="31"/>
      <c r="EM7" s="31"/>
      <c r="EN7" s="31"/>
      <c r="EO7" s="31"/>
      <c r="EP7" s="31"/>
      <c r="EQ7" s="31"/>
      <c r="ER7" s="31"/>
      <c r="ES7" s="31"/>
      <c r="ET7" s="31"/>
      <c r="EU7" s="31"/>
      <c r="EV7" s="31"/>
      <c r="EW7" s="31"/>
      <c r="EX7" s="31"/>
      <c r="EY7" s="31"/>
      <c r="EZ7" s="31"/>
      <c r="FA7" s="31"/>
      <c r="FB7" s="31"/>
      <c r="FC7" s="31"/>
      <c r="FD7" s="31"/>
      <c r="FE7" s="31"/>
      <c r="FF7" s="31"/>
      <c r="FG7" s="31"/>
      <c r="FH7" s="31"/>
      <c r="FI7" s="31"/>
      <c r="FJ7" s="31"/>
      <c r="FK7" s="31"/>
      <c r="FL7" s="31"/>
      <c r="FM7" s="31"/>
      <c r="FN7" s="31"/>
      <c r="FO7" s="31"/>
      <c r="FP7" s="31"/>
      <c r="FQ7" s="31"/>
      <c r="FR7" s="31"/>
      <c r="FS7" s="31"/>
      <c r="FT7" s="31"/>
      <c r="FU7" s="31"/>
      <c r="FV7" s="31"/>
      <c r="FW7" s="31"/>
      <c r="FX7" s="31"/>
      <c r="FY7" s="31"/>
      <c r="FZ7" s="31"/>
      <c r="GA7" s="31"/>
      <c r="GB7" s="31"/>
      <c r="GC7" s="31"/>
      <c r="GD7" s="31"/>
      <c r="GE7" s="31"/>
      <c r="GF7" s="31"/>
      <c r="GG7" s="31"/>
      <c r="GH7" s="31"/>
      <c r="GI7" s="31"/>
      <c r="GJ7" s="31"/>
      <c r="GK7" s="31"/>
      <c r="GL7" s="31"/>
      <c r="GM7" s="31"/>
      <c r="GN7" s="31"/>
      <c r="GO7" s="31"/>
      <c r="GP7" s="31"/>
      <c r="GQ7" s="31"/>
      <c r="GR7" s="31"/>
      <c r="GS7" s="31"/>
      <c r="GT7" s="31"/>
      <c r="GU7" s="31"/>
      <c r="GV7" s="31"/>
      <c r="GW7" s="31"/>
      <c r="GX7" s="31"/>
      <c r="GY7" s="31"/>
      <c r="GZ7" s="31"/>
      <c r="HA7" s="31"/>
      <c r="HB7" s="31"/>
      <c r="HC7" s="31"/>
      <c r="HD7" s="31"/>
      <c r="HE7" s="31"/>
      <c r="HF7" s="31"/>
      <c r="HG7" s="31"/>
      <c r="HH7" s="31"/>
      <c r="HI7" s="31"/>
      <c r="HJ7" s="31"/>
      <c r="HK7" s="31"/>
      <c r="HL7" s="31"/>
      <c r="HM7" s="31"/>
      <c r="HN7" s="31"/>
      <c r="HO7" s="31"/>
      <c r="HP7" s="31"/>
      <c r="HQ7" s="31"/>
      <c r="HR7" s="31"/>
      <c r="HS7" s="31"/>
      <c r="HT7" s="31"/>
      <c r="HU7" s="31"/>
      <c r="HV7" s="31"/>
      <c r="HW7" s="31"/>
      <c r="HX7" s="31"/>
      <c r="HY7" s="31"/>
      <c r="HZ7" s="31"/>
      <c r="IA7" s="31"/>
      <c r="IB7" s="31"/>
      <c r="IC7" s="31"/>
      <c r="ID7" s="31"/>
      <c r="IE7" s="31"/>
      <c r="IF7" s="31"/>
      <c r="IG7" s="31"/>
      <c r="IH7" s="31"/>
      <c r="II7" s="31"/>
      <c r="IJ7" s="31"/>
      <c r="IK7" s="31"/>
      <c r="IL7" s="31"/>
      <c r="IM7" s="31"/>
      <c r="IN7" s="31"/>
      <c r="IO7" s="31"/>
      <c r="IP7" s="31"/>
      <c r="IQ7" s="31"/>
      <c r="IR7" s="31"/>
      <c r="IS7" s="31"/>
      <c r="IT7" s="31"/>
      <c r="IU7" s="31"/>
      <c r="IV7" s="31"/>
    </row>
    <row r="8" spans="1:256" s="49" customFormat="1" ht="39" customHeight="1">
      <c r="A8" s="42" t="s">
        <v>1362</v>
      </c>
      <c r="B8" s="38">
        <v>0</v>
      </c>
      <c r="C8" s="42" t="s">
        <v>1363</v>
      </c>
      <c r="D8" s="38">
        <v>0</v>
      </c>
      <c r="E8" s="52"/>
      <c r="F8" s="52"/>
      <c r="G8" s="52"/>
      <c r="H8" s="52"/>
      <c r="I8" s="52"/>
      <c r="J8" s="52"/>
      <c r="K8" s="52"/>
      <c r="L8" s="52"/>
      <c r="M8" s="52"/>
      <c r="N8" s="52"/>
      <c r="O8" s="52"/>
      <c r="P8" s="52"/>
      <c r="Q8" s="52"/>
      <c r="R8" s="52"/>
      <c r="S8" s="52"/>
      <c r="T8" s="52"/>
      <c r="U8" s="52"/>
      <c r="V8" s="52"/>
      <c r="W8" s="52"/>
      <c r="X8" s="52"/>
      <c r="Y8" s="52"/>
      <c r="Z8" s="52"/>
      <c r="AA8" s="52"/>
      <c r="AB8" s="52"/>
      <c r="AC8" s="52"/>
      <c r="AD8" s="52"/>
      <c r="AE8" s="52"/>
      <c r="AF8" s="52"/>
      <c r="AG8" s="52"/>
      <c r="AH8" s="52"/>
      <c r="AI8" s="52"/>
      <c r="AJ8" s="52"/>
      <c r="AK8" s="52"/>
      <c r="AL8" s="52"/>
      <c r="AM8" s="52"/>
      <c r="AN8" s="52"/>
      <c r="AO8" s="52"/>
      <c r="AP8" s="52"/>
      <c r="AQ8" s="52"/>
      <c r="AR8" s="52"/>
      <c r="AS8" s="52"/>
      <c r="AT8" s="52"/>
      <c r="AU8" s="52"/>
      <c r="AV8" s="52"/>
      <c r="AW8" s="52"/>
      <c r="AX8" s="52"/>
      <c r="AY8" s="52"/>
      <c r="AZ8" s="52"/>
      <c r="BA8" s="52"/>
      <c r="BB8" s="52"/>
      <c r="BC8" s="52"/>
      <c r="BD8" s="52"/>
      <c r="BE8" s="52"/>
      <c r="BF8" s="52"/>
      <c r="BG8" s="52"/>
      <c r="BH8" s="52"/>
      <c r="BI8" s="52"/>
      <c r="BJ8" s="52"/>
      <c r="BK8" s="52"/>
      <c r="BL8" s="52"/>
      <c r="BM8" s="52"/>
      <c r="BN8" s="52"/>
      <c r="BO8" s="52"/>
      <c r="BP8" s="52"/>
      <c r="BQ8" s="52"/>
      <c r="BR8" s="52"/>
      <c r="BS8" s="52"/>
      <c r="BT8" s="52"/>
      <c r="BU8" s="52"/>
      <c r="BV8" s="52"/>
      <c r="BW8" s="52"/>
      <c r="BX8" s="52"/>
      <c r="BY8" s="52"/>
      <c r="BZ8" s="52"/>
      <c r="CA8" s="52"/>
      <c r="CB8" s="52"/>
      <c r="CC8" s="52"/>
      <c r="CD8" s="52"/>
      <c r="CE8" s="52"/>
      <c r="CF8" s="52"/>
      <c r="CG8" s="52"/>
      <c r="CH8" s="52"/>
      <c r="CI8" s="52"/>
      <c r="CJ8" s="52"/>
      <c r="CK8" s="52"/>
      <c r="CL8" s="52"/>
      <c r="CM8" s="52"/>
      <c r="CN8" s="52"/>
      <c r="CO8" s="52"/>
      <c r="CP8" s="52"/>
      <c r="CQ8" s="52"/>
      <c r="CR8" s="52"/>
      <c r="CS8" s="52"/>
      <c r="CT8" s="52"/>
      <c r="CU8" s="52"/>
      <c r="CV8" s="52"/>
      <c r="CW8" s="52"/>
      <c r="CX8" s="52"/>
      <c r="CY8" s="52"/>
      <c r="CZ8" s="52"/>
      <c r="DA8" s="52"/>
      <c r="DB8" s="52"/>
      <c r="DC8" s="52"/>
      <c r="DD8" s="52"/>
      <c r="DE8" s="52"/>
      <c r="DF8" s="52"/>
      <c r="DG8" s="52"/>
      <c r="DH8" s="52"/>
      <c r="DI8" s="52"/>
      <c r="DJ8" s="52"/>
      <c r="DK8" s="52"/>
      <c r="DL8" s="52"/>
      <c r="DM8" s="52"/>
      <c r="DN8" s="52"/>
      <c r="DO8" s="52"/>
      <c r="DP8" s="52"/>
      <c r="DQ8" s="52"/>
      <c r="DR8" s="52"/>
      <c r="DS8" s="52"/>
      <c r="DT8" s="52"/>
      <c r="DU8" s="52"/>
      <c r="DV8" s="52"/>
      <c r="DW8" s="52"/>
      <c r="DX8" s="52"/>
      <c r="DY8" s="52"/>
      <c r="DZ8" s="52"/>
      <c r="EA8" s="52"/>
      <c r="EB8" s="52"/>
      <c r="EC8" s="52"/>
      <c r="ED8" s="52"/>
      <c r="EE8" s="52"/>
      <c r="EF8" s="52"/>
      <c r="EG8" s="52"/>
      <c r="EH8" s="52"/>
      <c r="EI8" s="52"/>
      <c r="EJ8" s="52"/>
      <c r="EK8" s="52"/>
      <c r="EL8" s="52"/>
      <c r="EM8" s="52"/>
      <c r="EN8" s="52"/>
      <c r="EO8" s="52"/>
      <c r="EP8" s="52"/>
      <c r="EQ8" s="52"/>
      <c r="ER8" s="52"/>
      <c r="ES8" s="52"/>
      <c r="ET8" s="52"/>
      <c r="EU8" s="52"/>
      <c r="EV8" s="52"/>
      <c r="EW8" s="52"/>
      <c r="EX8" s="52"/>
      <c r="EY8" s="52"/>
      <c r="EZ8" s="52"/>
      <c r="FA8" s="52"/>
      <c r="FB8" s="52"/>
      <c r="FC8" s="52"/>
      <c r="FD8" s="52"/>
      <c r="FE8" s="52"/>
      <c r="FF8" s="52"/>
      <c r="FG8" s="52"/>
      <c r="FH8" s="52"/>
      <c r="FI8" s="52"/>
      <c r="FJ8" s="52"/>
      <c r="FK8" s="52"/>
      <c r="FL8" s="52"/>
      <c r="FM8" s="52"/>
      <c r="FN8" s="52"/>
      <c r="FO8" s="52"/>
      <c r="FP8" s="52"/>
      <c r="FQ8" s="52"/>
      <c r="FR8" s="52"/>
      <c r="FS8" s="52"/>
      <c r="FT8" s="52"/>
      <c r="FU8" s="52"/>
      <c r="FV8" s="52"/>
      <c r="FW8" s="52"/>
      <c r="FX8" s="52"/>
      <c r="FY8" s="52"/>
      <c r="FZ8" s="52"/>
      <c r="GA8" s="52"/>
      <c r="GB8" s="52"/>
      <c r="GC8" s="52"/>
      <c r="GD8" s="52"/>
      <c r="GE8" s="52"/>
      <c r="GF8" s="52"/>
      <c r="GG8" s="52"/>
      <c r="GH8" s="52"/>
      <c r="GI8" s="52"/>
      <c r="GJ8" s="52"/>
      <c r="GK8" s="52"/>
      <c r="GL8" s="52"/>
      <c r="GM8" s="52"/>
      <c r="GN8" s="52"/>
      <c r="GO8" s="52"/>
      <c r="GP8" s="52"/>
      <c r="GQ8" s="52"/>
      <c r="GR8" s="52"/>
      <c r="GS8" s="52"/>
      <c r="GT8" s="52"/>
      <c r="GU8" s="52"/>
      <c r="GV8" s="52"/>
      <c r="GW8" s="52"/>
      <c r="GX8" s="52"/>
      <c r="GY8" s="52"/>
      <c r="GZ8" s="52"/>
      <c r="HA8" s="52"/>
      <c r="HB8" s="52"/>
      <c r="HC8" s="52"/>
      <c r="HD8" s="52"/>
      <c r="HE8" s="52"/>
      <c r="HF8" s="52"/>
      <c r="HG8" s="52"/>
      <c r="HH8" s="52"/>
      <c r="HI8" s="52"/>
      <c r="HJ8" s="52"/>
      <c r="HK8" s="52"/>
      <c r="HL8" s="52"/>
      <c r="HM8" s="52"/>
      <c r="HN8" s="52"/>
      <c r="HO8" s="52"/>
      <c r="HP8" s="52"/>
      <c r="HQ8" s="52"/>
      <c r="HR8" s="52"/>
      <c r="HS8" s="52"/>
      <c r="HT8" s="52"/>
      <c r="HU8" s="52"/>
      <c r="HV8" s="52"/>
      <c r="HW8" s="52"/>
      <c r="HX8" s="52"/>
      <c r="HY8" s="52"/>
      <c r="HZ8" s="52"/>
      <c r="IA8" s="52"/>
      <c r="IB8" s="52"/>
      <c r="IC8" s="52"/>
      <c r="ID8" s="52"/>
      <c r="IE8" s="52"/>
      <c r="IF8" s="52"/>
      <c r="IG8" s="52"/>
      <c r="IH8" s="52"/>
      <c r="II8" s="52"/>
      <c r="IJ8" s="52"/>
      <c r="IK8" s="52"/>
      <c r="IL8" s="52"/>
      <c r="IM8" s="52"/>
      <c r="IN8" s="52"/>
      <c r="IO8" s="52"/>
      <c r="IP8" s="52"/>
      <c r="IQ8" s="52"/>
      <c r="IR8" s="52"/>
      <c r="IS8" s="52"/>
      <c r="IT8" s="52"/>
      <c r="IU8" s="52"/>
      <c r="IV8" s="52"/>
    </row>
    <row r="9" spans="1:256" s="48" customFormat="1" ht="39" customHeight="1">
      <c r="A9" s="42"/>
      <c r="B9" s="38"/>
      <c r="C9" s="42"/>
      <c r="D9" s="38"/>
      <c r="E9" s="31"/>
      <c r="F9" s="31"/>
      <c r="G9" s="31"/>
      <c r="H9" s="31"/>
      <c r="I9" s="31"/>
      <c r="J9" s="31"/>
      <c r="K9" s="31"/>
      <c r="L9" s="31"/>
      <c r="M9" s="31"/>
      <c r="N9" s="31"/>
      <c r="O9" s="31"/>
      <c r="P9" s="31"/>
      <c r="Q9" s="31"/>
      <c r="R9" s="31"/>
      <c r="S9" s="31"/>
      <c r="T9" s="31"/>
      <c r="U9" s="31"/>
      <c r="V9" s="31"/>
      <c r="W9" s="31"/>
      <c r="X9" s="31"/>
      <c r="Y9" s="31"/>
      <c r="Z9" s="31"/>
      <c r="AA9" s="31"/>
      <c r="AB9" s="31"/>
      <c r="AC9" s="31"/>
      <c r="AD9" s="31"/>
      <c r="AE9" s="31"/>
      <c r="AF9" s="31"/>
      <c r="AG9" s="31"/>
      <c r="AH9" s="31"/>
      <c r="AI9" s="31"/>
      <c r="AJ9" s="31"/>
      <c r="AK9" s="31"/>
      <c r="AL9" s="31"/>
      <c r="AM9" s="31"/>
      <c r="AN9" s="31"/>
      <c r="AO9" s="31"/>
      <c r="AP9" s="31"/>
      <c r="AQ9" s="31"/>
      <c r="AR9" s="31"/>
      <c r="AS9" s="31"/>
      <c r="AT9" s="31"/>
      <c r="AU9" s="31"/>
      <c r="AV9" s="31"/>
      <c r="AW9" s="31"/>
      <c r="AX9" s="31"/>
      <c r="AY9" s="31"/>
      <c r="AZ9" s="31"/>
      <c r="BA9" s="31"/>
      <c r="BB9" s="31"/>
      <c r="BC9" s="31"/>
      <c r="BD9" s="31"/>
      <c r="BE9" s="31"/>
      <c r="BF9" s="31"/>
      <c r="BG9" s="31"/>
      <c r="BH9" s="31"/>
      <c r="BI9" s="31"/>
      <c r="BJ9" s="31"/>
      <c r="BK9" s="31"/>
      <c r="BL9" s="31"/>
      <c r="BM9" s="31"/>
      <c r="BN9" s="31"/>
      <c r="BO9" s="31"/>
      <c r="BP9" s="31"/>
      <c r="BQ9" s="31"/>
      <c r="BR9" s="31"/>
      <c r="BS9" s="31"/>
      <c r="BT9" s="31"/>
      <c r="BU9" s="31"/>
      <c r="BV9" s="31"/>
      <c r="BW9" s="31"/>
      <c r="BX9" s="31"/>
      <c r="BY9" s="31"/>
      <c r="BZ9" s="31"/>
      <c r="CA9" s="31"/>
      <c r="CB9" s="31"/>
      <c r="CC9" s="31"/>
      <c r="CD9" s="31"/>
      <c r="CE9" s="31"/>
      <c r="CF9" s="31"/>
      <c r="CG9" s="31"/>
      <c r="CH9" s="31"/>
      <c r="CI9" s="31"/>
      <c r="CJ9" s="31"/>
      <c r="CK9" s="31"/>
      <c r="CL9" s="31"/>
      <c r="CM9" s="31"/>
      <c r="CN9" s="31"/>
      <c r="CO9" s="31"/>
      <c r="CP9" s="31"/>
      <c r="CQ9" s="31"/>
      <c r="CR9" s="31"/>
      <c r="CS9" s="31"/>
      <c r="CT9" s="31"/>
      <c r="CU9" s="31"/>
      <c r="CV9" s="31"/>
      <c r="CW9" s="31"/>
      <c r="CX9" s="31"/>
      <c r="CY9" s="31"/>
      <c r="CZ9" s="31"/>
      <c r="DA9" s="31"/>
      <c r="DB9" s="31"/>
      <c r="DC9" s="31"/>
      <c r="DD9" s="31"/>
      <c r="DE9" s="31"/>
      <c r="DF9" s="31"/>
      <c r="DG9" s="31"/>
      <c r="DH9" s="31"/>
      <c r="DI9" s="31"/>
      <c r="DJ9" s="31"/>
      <c r="DK9" s="31"/>
      <c r="DL9" s="31"/>
      <c r="DM9" s="31"/>
      <c r="DN9" s="31"/>
      <c r="DO9" s="31"/>
      <c r="DP9" s="31"/>
      <c r="DQ9" s="31"/>
      <c r="DR9" s="31"/>
      <c r="DS9" s="31"/>
      <c r="DT9" s="31"/>
      <c r="DU9" s="31"/>
      <c r="DV9" s="31"/>
      <c r="DW9" s="31"/>
      <c r="DX9" s="31"/>
      <c r="DY9" s="31"/>
      <c r="DZ9" s="31"/>
      <c r="EA9" s="31"/>
      <c r="EB9" s="31"/>
      <c r="EC9" s="31"/>
      <c r="ED9" s="31"/>
      <c r="EE9" s="31"/>
      <c r="EF9" s="31"/>
      <c r="EG9" s="31"/>
      <c r="EH9" s="31"/>
      <c r="EI9" s="31"/>
      <c r="EJ9" s="31"/>
      <c r="EK9" s="31"/>
      <c r="EL9" s="31"/>
      <c r="EM9" s="31"/>
      <c r="EN9" s="31"/>
      <c r="EO9" s="31"/>
      <c r="EP9" s="31"/>
      <c r="EQ9" s="31"/>
      <c r="ER9" s="31"/>
      <c r="ES9" s="31"/>
      <c r="ET9" s="31"/>
      <c r="EU9" s="31"/>
      <c r="EV9" s="31"/>
      <c r="EW9" s="31"/>
      <c r="EX9" s="31"/>
      <c r="EY9" s="31"/>
      <c r="EZ9" s="31"/>
      <c r="FA9" s="31"/>
      <c r="FB9" s="31"/>
      <c r="FC9" s="31"/>
      <c r="FD9" s="31"/>
      <c r="FE9" s="31"/>
      <c r="FF9" s="31"/>
      <c r="FG9" s="31"/>
      <c r="FH9" s="31"/>
      <c r="FI9" s="31"/>
      <c r="FJ9" s="31"/>
      <c r="FK9" s="31"/>
      <c r="FL9" s="31"/>
      <c r="FM9" s="31"/>
      <c r="FN9" s="31"/>
      <c r="FO9" s="31"/>
      <c r="FP9" s="31"/>
      <c r="FQ9" s="31"/>
      <c r="FR9" s="31"/>
      <c r="FS9" s="31"/>
      <c r="FT9" s="31"/>
      <c r="FU9" s="31"/>
      <c r="FV9" s="31"/>
      <c r="FW9" s="31"/>
      <c r="FX9" s="31"/>
      <c r="FY9" s="31"/>
      <c r="FZ9" s="31"/>
      <c r="GA9" s="31"/>
      <c r="GB9" s="31"/>
      <c r="GC9" s="31"/>
      <c r="GD9" s="31"/>
      <c r="GE9" s="31"/>
      <c r="GF9" s="31"/>
      <c r="GG9" s="31"/>
      <c r="GH9" s="31"/>
      <c r="GI9" s="31"/>
      <c r="GJ9" s="31"/>
      <c r="GK9" s="31"/>
      <c r="GL9" s="31"/>
      <c r="GM9" s="31"/>
      <c r="GN9" s="31"/>
      <c r="GO9" s="31"/>
      <c r="GP9" s="31"/>
      <c r="GQ9" s="31"/>
      <c r="GR9" s="31"/>
      <c r="GS9" s="31"/>
      <c r="GT9" s="31"/>
      <c r="GU9" s="31"/>
      <c r="GV9" s="31"/>
      <c r="GW9" s="31"/>
      <c r="GX9" s="31"/>
      <c r="GY9" s="31"/>
      <c r="GZ9" s="31"/>
      <c r="HA9" s="31"/>
      <c r="HB9" s="31"/>
      <c r="HC9" s="31"/>
      <c r="HD9" s="31"/>
      <c r="HE9" s="31"/>
      <c r="HF9" s="31"/>
      <c r="HG9" s="31"/>
      <c r="HH9" s="31"/>
      <c r="HI9" s="31"/>
      <c r="HJ9" s="31"/>
      <c r="HK9" s="31"/>
      <c r="HL9" s="31"/>
      <c r="HM9" s="31"/>
      <c r="HN9" s="31"/>
      <c r="HO9" s="31"/>
      <c r="HP9" s="31"/>
      <c r="HQ9" s="31"/>
      <c r="HR9" s="31"/>
      <c r="HS9" s="31"/>
      <c r="HT9" s="31"/>
      <c r="HU9" s="31"/>
      <c r="HV9" s="31"/>
      <c r="HW9" s="31"/>
      <c r="HX9" s="31"/>
      <c r="HY9" s="31"/>
      <c r="HZ9" s="31"/>
      <c r="IA9" s="31"/>
      <c r="IB9" s="31"/>
      <c r="IC9" s="31"/>
      <c r="ID9" s="31"/>
      <c r="IE9" s="31"/>
      <c r="IF9" s="31"/>
      <c r="IG9" s="31"/>
      <c r="IH9" s="31"/>
      <c r="II9" s="31"/>
      <c r="IJ9" s="31"/>
      <c r="IK9" s="31"/>
      <c r="IL9" s="31"/>
      <c r="IM9" s="31"/>
      <c r="IN9" s="31"/>
      <c r="IO9" s="31"/>
      <c r="IP9" s="31"/>
      <c r="IQ9" s="31"/>
      <c r="IR9" s="31"/>
      <c r="IS9" s="31"/>
      <c r="IT9" s="31"/>
      <c r="IU9" s="31"/>
      <c r="IV9" s="31"/>
    </row>
    <row r="10" spans="1:256" s="48" customFormat="1" ht="39" customHeight="1">
      <c r="A10" s="42" t="s">
        <v>1364</v>
      </c>
      <c r="B10" s="38">
        <v>0</v>
      </c>
      <c r="C10" s="42" t="s">
        <v>1365</v>
      </c>
      <c r="D10" s="38">
        <v>0</v>
      </c>
      <c r="E10" s="31"/>
      <c r="F10" s="31"/>
      <c r="G10" s="31"/>
      <c r="H10" s="31"/>
      <c r="I10" s="31"/>
      <c r="J10" s="31"/>
      <c r="K10" s="31"/>
      <c r="L10" s="31"/>
      <c r="M10" s="31"/>
      <c r="N10" s="31"/>
      <c r="O10" s="31"/>
      <c r="P10" s="31"/>
      <c r="Q10" s="31"/>
      <c r="R10" s="31"/>
      <c r="S10" s="31"/>
      <c r="T10" s="31"/>
      <c r="U10" s="31"/>
      <c r="V10" s="31"/>
      <c r="W10" s="31"/>
      <c r="X10" s="31"/>
      <c r="Y10" s="31"/>
      <c r="Z10" s="31"/>
      <c r="AA10" s="31"/>
      <c r="AB10" s="31"/>
      <c r="AC10" s="31"/>
      <c r="AD10" s="31"/>
      <c r="AE10" s="31"/>
      <c r="AF10" s="31"/>
      <c r="AG10" s="31"/>
      <c r="AH10" s="31"/>
      <c r="AI10" s="31"/>
      <c r="AJ10" s="31"/>
      <c r="AK10" s="31"/>
      <c r="AL10" s="31"/>
      <c r="AM10" s="31"/>
      <c r="AN10" s="31"/>
      <c r="AO10" s="31"/>
      <c r="AP10" s="31"/>
      <c r="AQ10" s="31"/>
      <c r="AR10" s="31"/>
      <c r="AS10" s="31"/>
      <c r="AT10" s="31"/>
      <c r="AU10" s="31"/>
      <c r="AV10" s="31"/>
      <c r="AW10" s="31"/>
      <c r="AX10" s="31"/>
      <c r="AY10" s="31"/>
      <c r="AZ10" s="31"/>
      <c r="BA10" s="31"/>
      <c r="BB10" s="31"/>
      <c r="BC10" s="31"/>
      <c r="BD10" s="31"/>
      <c r="BE10" s="31"/>
      <c r="BF10" s="31"/>
      <c r="BG10" s="31"/>
      <c r="BH10" s="31"/>
      <c r="BI10" s="31"/>
      <c r="BJ10" s="31"/>
      <c r="BK10" s="31"/>
      <c r="BL10" s="31"/>
      <c r="BM10" s="31"/>
      <c r="BN10" s="31"/>
      <c r="BO10" s="31"/>
      <c r="BP10" s="31"/>
      <c r="BQ10" s="31"/>
      <c r="BR10" s="31"/>
      <c r="BS10" s="31"/>
      <c r="BT10" s="31"/>
      <c r="BU10" s="31"/>
      <c r="BV10" s="31"/>
      <c r="BW10" s="31"/>
      <c r="BX10" s="31"/>
      <c r="BY10" s="31"/>
      <c r="BZ10" s="31"/>
      <c r="CA10" s="31"/>
      <c r="CB10" s="31"/>
      <c r="CC10" s="31"/>
      <c r="CD10" s="31"/>
      <c r="CE10" s="31"/>
      <c r="CF10" s="31"/>
      <c r="CG10" s="31"/>
      <c r="CH10" s="31"/>
      <c r="CI10" s="31"/>
      <c r="CJ10" s="31"/>
      <c r="CK10" s="31"/>
      <c r="CL10" s="31"/>
      <c r="CM10" s="31"/>
      <c r="CN10" s="31"/>
      <c r="CO10" s="31"/>
      <c r="CP10" s="31"/>
      <c r="CQ10" s="31"/>
      <c r="CR10" s="31"/>
      <c r="CS10" s="31"/>
      <c r="CT10" s="31"/>
      <c r="CU10" s="31"/>
      <c r="CV10" s="31"/>
      <c r="CW10" s="31"/>
      <c r="CX10" s="31"/>
      <c r="CY10" s="31"/>
      <c r="CZ10" s="31"/>
      <c r="DA10" s="31"/>
      <c r="DB10" s="31"/>
      <c r="DC10" s="31"/>
      <c r="DD10" s="31"/>
      <c r="DE10" s="31"/>
      <c r="DF10" s="31"/>
      <c r="DG10" s="31"/>
      <c r="DH10" s="31"/>
      <c r="DI10" s="31"/>
      <c r="DJ10" s="31"/>
      <c r="DK10" s="31"/>
      <c r="DL10" s="31"/>
      <c r="DM10" s="31"/>
      <c r="DN10" s="31"/>
      <c r="DO10" s="31"/>
      <c r="DP10" s="31"/>
      <c r="DQ10" s="31"/>
      <c r="DR10" s="31"/>
      <c r="DS10" s="31"/>
      <c r="DT10" s="31"/>
      <c r="DU10" s="31"/>
      <c r="DV10" s="31"/>
      <c r="DW10" s="31"/>
      <c r="DX10" s="31"/>
      <c r="DY10" s="31"/>
      <c r="DZ10" s="31"/>
      <c r="EA10" s="31"/>
      <c r="EB10" s="31"/>
      <c r="EC10" s="31"/>
      <c r="ED10" s="31"/>
      <c r="EE10" s="31"/>
      <c r="EF10" s="31"/>
      <c r="EG10" s="31"/>
      <c r="EH10" s="31"/>
      <c r="EI10" s="31"/>
      <c r="EJ10" s="31"/>
      <c r="EK10" s="31"/>
      <c r="EL10" s="31"/>
      <c r="EM10" s="31"/>
      <c r="EN10" s="31"/>
      <c r="EO10" s="31"/>
      <c r="EP10" s="31"/>
      <c r="EQ10" s="31"/>
      <c r="ER10" s="31"/>
      <c r="ES10" s="31"/>
      <c r="ET10" s="31"/>
      <c r="EU10" s="31"/>
      <c r="EV10" s="31"/>
      <c r="EW10" s="31"/>
      <c r="EX10" s="31"/>
      <c r="EY10" s="31"/>
      <c r="EZ10" s="31"/>
      <c r="FA10" s="31"/>
      <c r="FB10" s="31"/>
      <c r="FC10" s="31"/>
      <c r="FD10" s="31"/>
      <c r="FE10" s="31"/>
      <c r="FF10" s="31"/>
      <c r="FG10" s="31"/>
      <c r="FH10" s="31"/>
      <c r="FI10" s="31"/>
      <c r="FJ10" s="31"/>
      <c r="FK10" s="31"/>
      <c r="FL10" s="31"/>
      <c r="FM10" s="31"/>
      <c r="FN10" s="31"/>
      <c r="FO10" s="31"/>
      <c r="FP10" s="31"/>
      <c r="FQ10" s="31"/>
      <c r="FR10" s="31"/>
      <c r="FS10" s="31"/>
      <c r="FT10" s="31"/>
      <c r="FU10" s="31"/>
      <c r="FV10" s="31"/>
      <c r="FW10" s="31"/>
      <c r="FX10" s="31"/>
      <c r="FY10" s="31"/>
      <c r="FZ10" s="31"/>
      <c r="GA10" s="31"/>
      <c r="GB10" s="31"/>
      <c r="GC10" s="31"/>
      <c r="GD10" s="31"/>
      <c r="GE10" s="31"/>
      <c r="GF10" s="31"/>
      <c r="GG10" s="31"/>
      <c r="GH10" s="31"/>
      <c r="GI10" s="31"/>
      <c r="GJ10" s="31"/>
      <c r="GK10" s="31"/>
      <c r="GL10" s="31"/>
      <c r="GM10" s="31"/>
      <c r="GN10" s="31"/>
      <c r="GO10" s="31"/>
      <c r="GP10" s="31"/>
      <c r="GQ10" s="31"/>
      <c r="GR10" s="31"/>
      <c r="GS10" s="31"/>
      <c r="GT10" s="31"/>
      <c r="GU10" s="31"/>
      <c r="GV10" s="31"/>
      <c r="GW10" s="31"/>
      <c r="GX10" s="31"/>
      <c r="GY10" s="31"/>
      <c r="GZ10" s="31"/>
      <c r="HA10" s="31"/>
      <c r="HB10" s="31"/>
      <c r="HC10" s="31"/>
      <c r="HD10" s="31"/>
      <c r="HE10" s="31"/>
      <c r="HF10" s="31"/>
      <c r="HG10" s="31"/>
      <c r="HH10" s="31"/>
      <c r="HI10" s="31"/>
      <c r="HJ10" s="31"/>
      <c r="HK10" s="31"/>
      <c r="HL10" s="31"/>
      <c r="HM10" s="31"/>
      <c r="HN10" s="31"/>
      <c r="HO10" s="31"/>
      <c r="HP10" s="31"/>
      <c r="HQ10" s="31"/>
      <c r="HR10" s="31"/>
      <c r="HS10" s="31"/>
      <c r="HT10" s="31"/>
      <c r="HU10" s="31"/>
      <c r="HV10" s="31"/>
      <c r="HW10" s="31"/>
      <c r="HX10" s="31"/>
      <c r="HY10" s="31"/>
      <c r="HZ10" s="31"/>
      <c r="IA10" s="31"/>
      <c r="IB10" s="31"/>
      <c r="IC10" s="31"/>
      <c r="ID10" s="31"/>
      <c r="IE10" s="31"/>
      <c r="IF10" s="31"/>
      <c r="IG10" s="31"/>
      <c r="IH10" s="31"/>
      <c r="II10" s="31"/>
      <c r="IJ10" s="31"/>
      <c r="IK10" s="31"/>
      <c r="IL10" s="31"/>
      <c r="IM10" s="31"/>
      <c r="IN10" s="31"/>
      <c r="IO10" s="31"/>
      <c r="IP10" s="31"/>
      <c r="IQ10" s="31"/>
      <c r="IR10" s="31"/>
      <c r="IS10" s="31"/>
      <c r="IT10" s="31"/>
      <c r="IU10" s="31"/>
      <c r="IV10" s="31"/>
    </row>
    <row r="11" spans="1:256" s="12" customFormat="1" ht="42" customHeight="1">
      <c r="A11" s="41"/>
      <c r="B11" s="53"/>
      <c r="C11" s="43"/>
      <c r="D11" s="44"/>
      <c r="E11" s="31"/>
      <c r="F11" s="31"/>
      <c r="G11" s="31"/>
      <c r="H11" s="31"/>
      <c r="I11" s="31"/>
      <c r="J11" s="31"/>
      <c r="K11" s="31"/>
      <c r="L11" s="31"/>
      <c r="M11" s="31"/>
      <c r="N11" s="31"/>
      <c r="O11" s="31"/>
      <c r="P11" s="31"/>
      <c r="Q11" s="31"/>
      <c r="R11" s="31"/>
      <c r="S11" s="31"/>
      <c r="T11" s="31"/>
      <c r="U11" s="31"/>
      <c r="V11" s="31"/>
      <c r="W11" s="31"/>
      <c r="X11" s="31"/>
      <c r="Y11" s="31"/>
      <c r="Z11" s="31"/>
      <c r="AA11" s="31"/>
      <c r="AB11" s="31"/>
      <c r="AC11" s="31"/>
      <c r="AD11" s="31"/>
      <c r="AE11" s="31"/>
      <c r="AF11" s="31"/>
      <c r="AG11" s="31"/>
      <c r="AH11" s="31"/>
      <c r="AI11" s="31"/>
      <c r="AJ11" s="31"/>
      <c r="AK11" s="31"/>
      <c r="AL11" s="31"/>
      <c r="AM11" s="31"/>
      <c r="AN11" s="31"/>
      <c r="AO11" s="31"/>
      <c r="AP11" s="31"/>
      <c r="AQ11" s="31"/>
      <c r="AR11" s="31"/>
      <c r="AS11" s="31"/>
      <c r="AT11" s="31"/>
      <c r="AU11" s="31"/>
      <c r="AV11" s="31"/>
      <c r="AW11" s="31"/>
      <c r="AX11" s="31"/>
      <c r="AY11" s="31"/>
      <c r="AZ11" s="31"/>
      <c r="BA11" s="31"/>
      <c r="BB11" s="31"/>
      <c r="BC11" s="31"/>
      <c r="BD11" s="31"/>
      <c r="BE11" s="31"/>
      <c r="BF11" s="31"/>
      <c r="BG11" s="31"/>
      <c r="BH11" s="31"/>
      <c r="BI11" s="31"/>
      <c r="BJ11" s="31"/>
      <c r="BK11" s="31"/>
      <c r="BL11" s="31"/>
      <c r="BM11" s="31"/>
      <c r="BN11" s="31"/>
      <c r="BO11" s="31"/>
      <c r="BP11" s="31"/>
      <c r="BQ11" s="31"/>
      <c r="BR11" s="31"/>
      <c r="BS11" s="31"/>
      <c r="BT11" s="31"/>
      <c r="BU11" s="31"/>
      <c r="BV11" s="31"/>
      <c r="BW11" s="31"/>
      <c r="BX11" s="31"/>
      <c r="BY11" s="31"/>
      <c r="BZ11" s="31"/>
      <c r="CA11" s="31"/>
      <c r="CB11" s="31"/>
      <c r="CC11" s="31"/>
      <c r="CD11" s="31"/>
      <c r="CE11" s="31"/>
      <c r="CF11" s="31"/>
      <c r="CG11" s="31"/>
      <c r="CH11" s="31"/>
      <c r="CI11" s="31"/>
      <c r="CJ11" s="31"/>
      <c r="CK11" s="31"/>
      <c r="CL11" s="31"/>
      <c r="CM11" s="31"/>
      <c r="CN11" s="31"/>
      <c r="CO11" s="31"/>
      <c r="CP11" s="31"/>
      <c r="CQ11" s="31"/>
      <c r="CR11" s="31"/>
      <c r="CS11" s="31"/>
      <c r="CT11" s="31"/>
      <c r="CU11" s="31"/>
      <c r="CV11" s="31"/>
      <c r="CW11" s="31"/>
      <c r="CX11" s="31"/>
      <c r="CY11" s="31"/>
      <c r="CZ11" s="31"/>
      <c r="DA11" s="31"/>
      <c r="DB11" s="31"/>
      <c r="DC11" s="31"/>
      <c r="DD11" s="31"/>
      <c r="DE11" s="31"/>
      <c r="DF11" s="31"/>
      <c r="DG11" s="31"/>
      <c r="DH11" s="31"/>
      <c r="DI11" s="31"/>
      <c r="DJ11" s="31"/>
      <c r="DK11" s="31"/>
      <c r="DL11" s="31"/>
      <c r="DM11" s="31"/>
      <c r="DN11" s="31"/>
      <c r="DO11" s="31"/>
      <c r="DP11" s="31"/>
      <c r="DQ11" s="31"/>
      <c r="DR11" s="31"/>
      <c r="DS11" s="31"/>
      <c r="DT11" s="31"/>
      <c r="DU11" s="31"/>
      <c r="DV11" s="31"/>
      <c r="DW11" s="31"/>
      <c r="DX11" s="31"/>
      <c r="DY11" s="31"/>
      <c r="DZ11" s="31"/>
      <c r="EA11" s="31"/>
      <c r="EB11" s="31"/>
      <c r="EC11" s="31"/>
      <c r="ED11" s="31"/>
      <c r="EE11" s="31"/>
      <c r="EF11" s="31"/>
      <c r="EG11" s="31"/>
      <c r="EH11" s="31"/>
      <c r="EI11" s="31"/>
      <c r="EJ11" s="31"/>
      <c r="EK11" s="31"/>
      <c r="EL11" s="31"/>
      <c r="EM11" s="31"/>
      <c r="EN11" s="31"/>
      <c r="EO11" s="31"/>
      <c r="EP11" s="31"/>
      <c r="EQ11" s="31"/>
      <c r="ER11" s="31"/>
      <c r="ES11" s="31"/>
      <c r="ET11" s="31"/>
      <c r="EU11" s="31"/>
      <c r="EV11" s="31"/>
      <c r="EW11" s="31"/>
      <c r="EX11" s="31"/>
      <c r="EY11" s="31"/>
      <c r="EZ11" s="31"/>
      <c r="FA11" s="31"/>
      <c r="FB11" s="31"/>
      <c r="FC11" s="31"/>
      <c r="FD11" s="31"/>
      <c r="FE11" s="31"/>
      <c r="FF11" s="31"/>
      <c r="FG11" s="31"/>
      <c r="FH11" s="31"/>
      <c r="FI11" s="31"/>
      <c r="FJ11" s="31"/>
      <c r="FK11" s="31"/>
      <c r="FL11" s="31"/>
      <c r="FM11" s="31"/>
      <c r="FN11" s="31"/>
      <c r="FO11" s="31"/>
      <c r="FP11" s="31"/>
      <c r="FQ11" s="31"/>
      <c r="FR11" s="31"/>
      <c r="FS11" s="31"/>
      <c r="FT11" s="31"/>
      <c r="FU11" s="31"/>
      <c r="FV11" s="31"/>
      <c r="FW11" s="31"/>
      <c r="FX11" s="31"/>
      <c r="FY11" s="31"/>
      <c r="FZ11" s="31"/>
      <c r="GA11" s="31"/>
      <c r="GB11" s="31"/>
      <c r="GC11" s="31"/>
      <c r="GD11" s="31"/>
      <c r="GE11" s="31"/>
      <c r="GF11" s="31"/>
      <c r="GG11" s="31"/>
      <c r="GH11" s="31"/>
      <c r="GI11" s="31"/>
      <c r="GJ11" s="31"/>
      <c r="GK11" s="31"/>
      <c r="GL11" s="31"/>
      <c r="GM11" s="31"/>
      <c r="GN11" s="31"/>
      <c r="GO11" s="31"/>
      <c r="GP11" s="31"/>
      <c r="GQ11" s="31"/>
      <c r="GR11" s="31"/>
      <c r="GS11" s="31"/>
      <c r="GT11" s="31"/>
      <c r="GU11" s="31"/>
      <c r="GV11" s="31"/>
      <c r="GW11" s="31"/>
      <c r="GX11" s="31"/>
      <c r="GY11" s="31"/>
      <c r="GZ11" s="31"/>
      <c r="HA11" s="31"/>
      <c r="HB11" s="31"/>
      <c r="HC11" s="31"/>
      <c r="HD11" s="31"/>
      <c r="HE11" s="31"/>
      <c r="HF11" s="31"/>
      <c r="HG11" s="31"/>
      <c r="HH11" s="31"/>
      <c r="HI11" s="31"/>
      <c r="HJ11" s="31"/>
      <c r="HK11" s="31"/>
      <c r="HL11" s="31"/>
      <c r="HM11" s="31"/>
      <c r="HN11" s="31"/>
      <c r="HO11" s="31"/>
      <c r="HP11" s="31"/>
      <c r="HQ11" s="31"/>
      <c r="HR11" s="31"/>
      <c r="HS11" s="31"/>
      <c r="HT11" s="31"/>
      <c r="HU11" s="31"/>
      <c r="HV11" s="31"/>
      <c r="HW11" s="31"/>
      <c r="HX11" s="31"/>
      <c r="HY11" s="31"/>
      <c r="HZ11" s="31"/>
      <c r="IA11" s="31"/>
      <c r="IB11" s="31"/>
      <c r="IC11" s="31"/>
      <c r="ID11" s="31"/>
      <c r="IE11" s="31"/>
      <c r="IF11" s="31"/>
      <c r="IG11" s="31"/>
      <c r="IH11" s="31"/>
      <c r="II11" s="31"/>
      <c r="IJ11" s="31"/>
      <c r="IK11" s="31"/>
      <c r="IL11" s="31"/>
      <c r="IM11" s="31"/>
      <c r="IN11" s="31"/>
      <c r="IO11" s="31"/>
      <c r="IP11" s="31"/>
      <c r="IQ11" s="31"/>
      <c r="IR11" s="31"/>
      <c r="IS11" s="31"/>
      <c r="IT11" s="31"/>
      <c r="IU11" s="31"/>
      <c r="IV11" s="31"/>
    </row>
    <row r="12" spans="1:256" s="12" customFormat="1" ht="42" customHeight="1">
      <c r="A12" s="38" t="s">
        <v>1366</v>
      </c>
      <c r="B12" s="46">
        <v>0</v>
      </c>
      <c r="C12" s="38" t="s">
        <v>1367</v>
      </c>
      <c r="D12" s="38">
        <v>0</v>
      </c>
      <c r="E12" s="31"/>
      <c r="F12" s="31"/>
      <c r="G12" s="31"/>
      <c r="H12" s="31"/>
      <c r="I12" s="31"/>
      <c r="J12" s="31"/>
      <c r="K12" s="31"/>
      <c r="L12" s="31"/>
      <c r="M12" s="31"/>
      <c r="N12" s="31"/>
      <c r="O12" s="31"/>
      <c r="P12" s="31"/>
      <c r="Q12" s="31"/>
      <c r="R12" s="31"/>
      <c r="S12" s="31"/>
      <c r="T12" s="31"/>
      <c r="U12" s="31"/>
      <c r="V12" s="31"/>
      <c r="W12" s="31"/>
      <c r="X12" s="31"/>
      <c r="Y12" s="31"/>
      <c r="Z12" s="31"/>
      <c r="AA12" s="31"/>
      <c r="AB12" s="31"/>
      <c r="AC12" s="31"/>
      <c r="AD12" s="31"/>
      <c r="AE12" s="31"/>
      <c r="AF12" s="31"/>
      <c r="AG12" s="31"/>
      <c r="AH12" s="31"/>
      <c r="AI12" s="31"/>
      <c r="AJ12" s="31"/>
      <c r="AK12" s="31"/>
      <c r="AL12" s="31"/>
      <c r="AM12" s="31"/>
      <c r="AN12" s="31"/>
      <c r="AO12" s="31"/>
      <c r="AP12" s="31"/>
      <c r="AQ12" s="31"/>
      <c r="AR12" s="31"/>
      <c r="AS12" s="31"/>
      <c r="AT12" s="31"/>
      <c r="AU12" s="31"/>
      <c r="AV12" s="31"/>
      <c r="AW12" s="31"/>
      <c r="AX12" s="31"/>
      <c r="AY12" s="31"/>
      <c r="AZ12" s="31"/>
      <c r="BA12" s="31"/>
      <c r="BB12" s="31"/>
      <c r="BC12" s="31"/>
      <c r="BD12" s="31"/>
      <c r="BE12" s="31"/>
      <c r="BF12" s="31"/>
      <c r="BG12" s="31"/>
      <c r="BH12" s="31"/>
      <c r="BI12" s="31"/>
      <c r="BJ12" s="31"/>
      <c r="BK12" s="31"/>
      <c r="BL12" s="31"/>
      <c r="BM12" s="31"/>
      <c r="BN12" s="31"/>
      <c r="BO12" s="31"/>
      <c r="BP12" s="31"/>
      <c r="BQ12" s="31"/>
      <c r="BR12" s="31"/>
      <c r="BS12" s="31"/>
      <c r="BT12" s="31"/>
      <c r="BU12" s="31"/>
      <c r="BV12" s="31"/>
      <c r="BW12" s="31"/>
      <c r="BX12" s="31"/>
      <c r="BY12" s="31"/>
      <c r="BZ12" s="31"/>
      <c r="CA12" s="31"/>
      <c r="CB12" s="31"/>
      <c r="CC12" s="31"/>
      <c r="CD12" s="31"/>
      <c r="CE12" s="31"/>
      <c r="CF12" s="31"/>
      <c r="CG12" s="31"/>
      <c r="CH12" s="31"/>
      <c r="CI12" s="31"/>
      <c r="CJ12" s="31"/>
      <c r="CK12" s="31"/>
      <c r="CL12" s="31"/>
      <c r="CM12" s="31"/>
      <c r="CN12" s="31"/>
      <c r="CO12" s="31"/>
      <c r="CP12" s="31"/>
      <c r="CQ12" s="31"/>
      <c r="CR12" s="31"/>
      <c r="CS12" s="31"/>
      <c r="CT12" s="31"/>
      <c r="CU12" s="31"/>
      <c r="CV12" s="31"/>
      <c r="CW12" s="31"/>
      <c r="CX12" s="31"/>
      <c r="CY12" s="31"/>
      <c r="CZ12" s="31"/>
      <c r="DA12" s="31"/>
      <c r="DB12" s="31"/>
      <c r="DC12" s="31"/>
      <c r="DD12" s="31"/>
      <c r="DE12" s="31"/>
      <c r="DF12" s="31"/>
      <c r="DG12" s="31"/>
      <c r="DH12" s="31"/>
      <c r="DI12" s="31"/>
      <c r="DJ12" s="31"/>
      <c r="DK12" s="31"/>
      <c r="DL12" s="31"/>
      <c r="DM12" s="31"/>
      <c r="DN12" s="31"/>
      <c r="DO12" s="31"/>
      <c r="DP12" s="31"/>
      <c r="DQ12" s="31"/>
      <c r="DR12" s="31"/>
      <c r="DS12" s="31"/>
      <c r="DT12" s="31"/>
      <c r="DU12" s="31"/>
      <c r="DV12" s="31"/>
      <c r="DW12" s="31"/>
      <c r="DX12" s="31"/>
      <c r="DY12" s="31"/>
      <c r="DZ12" s="31"/>
      <c r="EA12" s="31"/>
      <c r="EB12" s="31"/>
      <c r="EC12" s="31"/>
      <c r="ED12" s="31"/>
      <c r="EE12" s="31"/>
      <c r="EF12" s="31"/>
      <c r="EG12" s="31"/>
      <c r="EH12" s="31"/>
      <c r="EI12" s="31"/>
      <c r="EJ12" s="31"/>
      <c r="EK12" s="31"/>
      <c r="EL12" s="31"/>
      <c r="EM12" s="31"/>
      <c r="EN12" s="31"/>
      <c r="EO12" s="31"/>
      <c r="EP12" s="31"/>
      <c r="EQ12" s="31"/>
      <c r="ER12" s="31"/>
      <c r="ES12" s="31"/>
      <c r="ET12" s="31"/>
      <c r="EU12" s="31"/>
      <c r="EV12" s="31"/>
      <c r="EW12" s="31"/>
      <c r="EX12" s="31"/>
      <c r="EY12" s="31"/>
      <c r="EZ12" s="31"/>
      <c r="FA12" s="31"/>
      <c r="FB12" s="31"/>
      <c r="FC12" s="31"/>
      <c r="FD12" s="31"/>
      <c r="FE12" s="31"/>
      <c r="FF12" s="31"/>
      <c r="FG12" s="31"/>
      <c r="FH12" s="31"/>
      <c r="FI12" s="31"/>
      <c r="FJ12" s="31"/>
      <c r="FK12" s="31"/>
      <c r="FL12" s="31"/>
      <c r="FM12" s="31"/>
      <c r="FN12" s="31"/>
      <c r="FO12" s="31"/>
      <c r="FP12" s="31"/>
      <c r="FQ12" s="31"/>
      <c r="FR12" s="31"/>
      <c r="FS12" s="31"/>
      <c r="FT12" s="31"/>
      <c r="FU12" s="31"/>
      <c r="FV12" s="31"/>
      <c r="FW12" s="31"/>
      <c r="FX12" s="31"/>
      <c r="FY12" s="31"/>
      <c r="FZ12" s="31"/>
      <c r="GA12" s="31"/>
      <c r="GB12" s="31"/>
      <c r="GC12" s="31"/>
      <c r="GD12" s="31"/>
      <c r="GE12" s="31"/>
      <c r="GF12" s="31"/>
      <c r="GG12" s="31"/>
      <c r="GH12" s="31"/>
      <c r="GI12" s="31"/>
      <c r="GJ12" s="31"/>
      <c r="GK12" s="31"/>
      <c r="GL12" s="31"/>
      <c r="GM12" s="31"/>
      <c r="GN12" s="31"/>
      <c r="GO12" s="31"/>
      <c r="GP12" s="31"/>
      <c r="GQ12" s="31"/>
      <c r="GR12" s="31"/>
      <c r="GS12" s="31"/>
      <c r="GT12" s="31"/>
      <c r="GU12" s="31"/>
      <c r="GV12" s="31"/>
      <c r="GW12" s="31"/>
      <c r="GX12" s="31"/>
      <c r="GY12" s="31"/>
      <c r="GZ12" s="31"/>
      <c r="HA12" s="31"/>
      <c r="HB12" s="31"/>
      <c r="HC12" s="31"/>
      <c r="HD12" s="31"/>
      <c r="HE12" s="31"/>
      <c r="HF12" s="31"/>
      <c r="HG12" s="31"/>
      <c r="HH12" s="31"/>
      <c r="HI12" s="31"/>
      <c r="HJ12" s="31"/>
      <c r="HK12" s="31"/>
      <c r="HL12" s="31"/>
      <c r="HM12" s="31"/>
      <c r="HN12" s="31"/>
      <c r="HO12" s="31"/>
      <c r="HP12" s="31"/>
      <c r="HQ12" s="31"/>
      <c r="HR12" s="31"/>
      <c r="HS12" s="31"/>
      <c r="HT12" s="31"/>
      <c r="HU12" s="31"/>
      <c r="HV12" s="31"/>
      <c r="HW12" s="31"/>
      <c r="HX12" s="31"/>
      <c r="HY12" s="31"/>
      <c r="HZ12" s="31"/>
      <c r="IA12" s="31"/>
      <c r="IB12" s="31"/>
      <c r="IC12" s="31"/>
      <c r="ID12" s="31"/>
      <c r="IE12" s="31"/>
      <c r="IF12" s="31"/>
      <c r="IG12" s="31"/>
      <c r="IH12" s="31"/>
      <c r="II12" s="31"/>
      <c r="IJ12" s="31"/>
      <c r="IK12" s="31"/>
      <c r="IL12" s="31"/>
      <c r="IM12" s="31"/>
      <c r="IN12" s="31"/>
      <c r="IO12" s="31"/>
      <c r="IP12" s="31"/>
      <c r="IQ12" s="31"/>
      <c r="IR12" s="31"/>
      <c r="IS12" s="31"/>
      <c r="IT12" s="31"/>
      <c r="IU12" s="31"/>
      <c r="IV12" s="31"/>
    </row>
    <row r="13" spans="1:256" s="12" customFormat="1" ht="30" customHeight="1">
      <c r="A13" s="54"/>
      <c r="B13" s="31"/>
      <c r="C13" s="31"/>
      <c r="D13" s="31"/>
      <c r="E13" s="31"/>
      <c r="F13" s="31"/>
      <c r="G13" s="31"/>
      <c r="H13" s="31"/>
      <c r="I13" s="31"/>
      <c r="J13" s="31"/>
      <c r="K13" s="31"/>
      <c r="L13" s="31"/>
      <c r="M13" s="31"/>
      <c r="N13" s="31"/>
      <c r="O13" s="31"/>
      <c r="P13" s="31"/>
      <c r="Q13" s="31"/>
      <c r="R13" s="31"/>
      <c r="S13" s="31"/>
      <c r="T13" s="31"/>
      <c r="U13" s="31"/>
      <c r="V13" s="31"/>
      <c r="W13" s="31"/>
      <c r="X13" s="31"/>
      <c r="Y13" s="31"/>
      <c r="Z13" s="31"/>
      <c r="AA13" s="31"/>
      <c r="AB13" s="31"/>
      <c r="AC13" s="31"/>
      <c r="AD13" s="31"/>
      <c r="AE13" s="31"/>
      <c r="AF13" s="31"/>
      <c r="AG13" s="31"/>
      <c r="AH13" s="31"/>
      <c r="AI13" s="31"/>
      <c r="AJ13" s="31"/>
      <c r="AK13" s="31"/>
      <c r="AL13" s="31"/>
      <c r="AM13" s="31"/>
      <c r="AN13" s="31"/>
      <c r="AO13" s="31"/>
      <c r="AP13" s="31"/>
      <c r="AQ13" s="31"/>
      <c r="AR13" s="31"/>
      <c r="AS13" s="31"/>
      <c r="AT13" s="31"/>
      <c r="AU13" s="31"/>
      <c r="AV13" s="31"/>
      <c r="AW13" s="31"/>
      <c r="AX13" s="31"/>
      <c r="AY13" s="31"/>
      <c r="AZ13" s="31"/>
      <c r="BA13" s="31"/>
      <c r="BB13" s="31"/>
      <c r="BC13" s="31"/>
      <c r="BD13" s="31"/>
      <c r="BE13" s="31"/>
      <c r="BF13" s="31"/>
      <c r="BG13" s="31"/>
      <c r="BH13" s="31"/>
      <c r="BI13" s="31"/>
      <c r="BJ13" s="31"/>
      <c r="BK13" s="31"/>
      <c r="BL13" s="31"/>
      <c r="BM13" s="31"/>
      <c r="BN13" s="31"/>
      <c r="BO13" s="31"/>
      <c r="BP13" s="31"/>
      <c r="BQ13" s="31"/>
      <c r="BR13" s="31"/>
      <c r="BS13" s="31"/>
      <c r="BT13" s="31"/>
      <c r="BU13" s="31"/>
      <c r="BV13" s="31"/>
      <c r="BW13" s="31"/>
      <c r="BX13" s="31"/>
      <c r="BY13" s="31"/>
      <c r="BZ13" s="31"/>
      <c r="CA13" s="31"/>
      <c r="CB13" s="31"/>
      <c r="CC13" s="31"/>
      <c r="CD13" s="31"/>
      <c r="CE13" s="31"/>
      <c r="CF13" s="31"/>
      <c r="CG13" s="31"/>
      <c r="CH13" s="31"/>
      <c r="CI13" s="31"/>
      <c r="CJ13" s="31"/>
      <c r="CK13" s="31"/>
      <c r="CL13" s="31"/>
      <c r="CM13" s="31"/>
      <c r="CN13" s="31"/>
      <c r="CO13" s="31"/>
      <c r="CP13" s="31"/>
      <c r="CQ13" s="31"/>
      <c r="CR13" s="31"/>
      <c r="CS13" s="31"/>
      <c r="CT13" s="31"/>
      <c r="CU13" s="31"/>
      <c r="CV13" s="31"/>
      <c r="CW13" s="31"/>
      <c r="CX13" s="31"/>
      <c r="CY13" s="31"/>
      <c r="CZ13" s="31"/>
      <c r="DA13" s="31"/>
      <c r="DB13" s="31"/>
      <c r="DC13" s="31"/>
      <c r="DD13" s="31"/>
      <c r="DE13" s="31"/>
      <c r="DF13" s="31"/>
      <c r="DG13" s="31"/>
      <c r="DH13" s="31"/>
      <c r="DI13" s="31"/>
      <c r="DJ13" s="31"/>
      <c r="DK13" s="31"/>
      <c r="DL13" s="31"/>
      <c r="DM13" s="31"/>
      <c r="DN13" s="31"/>
      <c r="DO13" s="31"/>
      <c r="DP13" s="31"/>
      <c r="DQ13" s="31"/>
      <c r="DR13" s="31"/>
      <c r="DS13" s="31"/>
      <c r="DT13" s="31"/>
      <c r="DU13" s="31"/>
      <c r="DV13" s="31"/>
      <c r="DW13" s="31"/>
      <c r="DX13" s="31"/>
      <c r="DY13" s="31"/>
      <c r="DZ13" s="31"/>
      <c r="EA13" s="31"/>
      <c r="EB13" s="31"/>
      <c r="EC13" s="31"/>
      <c r="ED13" s="31"/>
      <c r="EE13" s="31"/>
      <c r="EF13" s="31"/>
      <c r="EG13" s="31"/>
      <c r="EH13" s="31"/>
      <c r="EI13" s="31"/>
      <c r="EJ13" s="31"/>
      <c r="EK13" s="31"/>
      <c r="EL13" s="31"/>
      <c r="EM13" s="31"/>
      <c r="EN13" s="31"/>
      <c r="EO13" s="31"/>
      <c r="EP13" s="31"/>
      <c r="EQ13" s="31"/>
      <c r="ER13" s="31"/>
      <c r="ES13" s="31"/>
      <c r="ET13" s="31"/>
      <c r="EU13" s="31"/>
      <c r="EV13" s="31"/>
      <c r="EW13" s="31"/>
      <c r="EX13" s="31"/>
      <c r="EY13" s="31"/>
      <c r="EZ13" s="31"/>
      <c r="FA13" s="31"/>
      <c r="FB13" s="31"/>
      <c r="FC13" s="31"/>
      <c r="FD13" s="31"/>
      <c r="FE13" s="31"/>
      <c r="FF13" s="31"/>
      <c r="FG13" s="31"/>
      <c r="FH13" s="31"/>
      <c r="FI13" s="31"/>
      <c r="FJ13" s="31"/>
      <c r="FK13" s="31"/>
      <c r="FL13" s="31"/>
      <c r="FM13" s="31"/>
      <c r="FN13" s="31"/>
      <c r="FO13" s="31"/>
      <c r="FP13" s="31"/>
      <c r="FQ13" s="31"/>
      <c r="FR13" s="31"/>
      <c r="FS13" s="31"/>
      <c r="FT13" s="31"/>
      <c r="FU13" s="31"/>
      <c r="FV13" s="31"/>
      <c r="FW13" s="31"/>
      <c r="FX13" s="31"/>
      <c r="FY13" s="31"/>
      <c r="FZ13" s="31"/>
      <c r="GA13" s="31"/>
      <c r="GB13" s="31"/>
      <c r="GC13" s="31"/>
      <c r="GD13" s="31"/>
      <c r="GE13" s="31"/>
      <c r="GF13" s="31"/>
      <c r="GG13" s="31"/>
      <c r="GH13" s="31"/>
      <c r="GI13" s="31"/>
      <c r="GJ13" s="31"/>
      <c r="GK13" s="31"/>
      <c r="GL13" s="31"/>
      <c r="GM13" s="31"/>
      <c r="GN13" s="31"/>
      <c r="GO13" s="31"/>
      <c r="GP13" s="31"/>
      <c r="GQ13" s="31"/>
      <c r="GR13" s="31"/>
      <c r="GS13" s="31"/>
      <c r="GT13" s="31"/>
      <c r="GU13" s="31"/>
      <c r="GV13" s="31"/>
      <c r="GW13" s="31"/>
      <c r="GX13" s="31"/>
      <c r="GY13" s="31"/>
      <c r="GZ13" s="31"/>
      <c r="HA13" s="31"/>
      <c r="HB13" s="31"/>
      <c r="HC13" s="31"/>
      <c r="HD13" s="31"/>
      <c r="HE13" s="31"/>
      <c r="HF13" s="31"/>
      <c r="HG13" s="31"/>
      <c r="HH13" s="31"/>
      <c r="HI13" s="31"/>
      <c r="HJ13" s="31"/>
      <c r="HK13" s="31"/>
      <c r="HL13" s="31"/>
      <c r="HM13" s="31"/>
      <c r="HN13" s="31"/>
      <c r="HO13" s="31"/>
      <c r="HP13" s="31"/>
      <c r="HQ13" s="31"/>
      <c r="HR13" s="31"/>
      <c r="HS13" s="31"/>
      <c r="HT13" s="31"/>
      <c r="HU13" s="31"/>
      <c r="HV13" s="31"/>
      <c r="HW13" s="31"/>
      <c r="HX13" s="31"/>
      <c r="HY13" s="31"/>
      <c r="HZ13" s="31"/>
      <c r="IA13" s="31"/>
      <c r="IB13" s="31"/>
      <c r="IC13" s="31"/>
      <c r="ID13" s="31"/>
      <c r="IE13" s="31"/>
      <c r="IF13" s="31"/>
      <c r="IG13" s="31"/>
      <c r="IH13" s="31"/>
      <c r="II13" s="31"/>
      <c r="IJ13" s="31"/>
      <c r="IK13" s="31"/>
      <c r="IL13" s="31"/>
      <c r="IM13" s="31"/>
      <c r="IN13" s="31"/>
      <c r="IO13" s="31"/>
      <c r="IP13" s="31"/>
      <c r="IQ13" s="31"/>
      <c r="IR13" s="31"/>
      <c r="IS13" s="31"/>
      <c r="IT13" s="31"/>
      <c r="IU13" s="31"/>
      <c r="IV13" s="31"/>
    </row>
  </sheetData>
  <mergeCells count="3">
    <mergeCell ref="A2:D2"/>
    <mergeCell ref="A4:B4"/>
    <mergeCell ref="C4:D4"/>
  </mergeCells>
  <phoneticPr fontId="56" type="noConversion"/>
  <printOptions horizontalCentered="1"/>
  <pageMargins left="0.42777777777777798" right="0.42777777777777798" top="0.468055555555556" bottom="0.468055555555556" header="0.23888888888888901" footer="0.50763888888888897"/>
  <pageSetup paperSize="9" scale="95" firstPageNumber="66" orientation="landscape" useFirstPageNumber="1"/>
  <headerFooter>
    <oddFooter>&amp;C第 &amp;P 页</oddFooter>
  </headerFooter>
</worksheet>
</file>

<file path=xl/worksheets/sheet18.xml><?xml version="1.0" encoding="utf-8"?>
<worksheet xmlns="http://schemas.openxmlformats.org/spreadsheetml/2006/main" xmlns:r="http://schemas.openxmlformats.org/officeDocument/2006/relationships">
  <dimension ref="A2:C12"/>
  <sheetViews>
    <sheetView workbookViewId="0"/>
  </sheetViews>
  <sheetFormatPr defaultColWidth="26.125" defaultRowHeight="30" customHeight="1"/>
  <cols>
    <col min="1" max="1" width="51.25" customWidth="1"/>
    <col min="2" max="2" width="26.125" customWidth="1"/>
    <col min="3" max="3" width="28.75" customWidth="1"/>
  </cols>
  <sheetData>
    <row r="2" spans="1:3" ht="30" customHeight="1">
      <c r="A2" s="405" t="s">
        <v>1368</v>
      </c>
      <c r="B2" s="405"/>
      <c r="C2" s="405"/>
    </row>
    <row r="3" spans="1:3" ht="30" customHeight="1">
      <c r="A3" s="36" t="s">
        <v>67</v>
      </c>
      <c r="B3" s="37">
        <v>44201</v>
      </c>
      <c r="C3" s="45" t="s">
        <v>3</v>
      </c>
    </row>
    <row r="4" spans="1:3" ht="30" customHeight="1">
      <c r="A4" s="406" t="s">
        <v>1249</v>
      </c>
      <c r="B4" s="407"/>
      <c r="C4" s="374" t="s">
        <v>125</v>
      </c>
    </row>
    <row r="5" spans="1:3" ht="30" customHeight="1">
      <c r="A5" s="38" t="s">
        <v>121</v>
      </c>
      <c r="B5" s="46" t="s">
        <v>1164</v>
      </c>
      <c r="C5" s="375"/>
    </row>
    <row r="6" spans="1:3" ht="30" customHeight="1">
      <c r="A6" s="42" t="s">
        <v>1360</v>
      </c>
      <c r="B6" s="46">
        <v>0</v>
      </c>
      <c r="C6" s="40"/>
    </row>
    <row r="7" spans="1:3" ht="30" customHeight="1">
      <c r="A7" s="42"/>
      <c r="B7" s="46"/>
      <c r="C7" s="40"/>
    </row>
    <row r="8" spans="1:3" ht="30" customHeight="1">
      <c r="A8" s="42" t="s">
        <v>1362</v>
      </c>
      <c r="B8" s="46">
        <v>0</v>
      </c>
      <c r="C8" s="40"/>
    </row>
    <row r="9" spans="1:3" ht="30" customHeight="1">
      <c r="A9" s="42"/>
      <c r="B9" s="46"/>
      <c r="C9" s="40"/>
    </row>
    <row r="10" spans="1:3" ht="30" customHeight="1">
      <c r="A10" s="42" t="s">
        <v>1364</v>
      </c>
      <c r="B10" s="46">
        <v>0</v>
      </c>
      <c r="C10" s="40"/>
    </row>
    <row r="11" spans="1:3" ht="30" customHeight="1">
      <c r="A11" s="41"/>
      <c r="B11" s="47"/>
      <c r="C11" s="40"/>
    </row>
    <row r="12" spans="1:3" ht="30" customHeight="1">
      <c r="A12" s="38" t="s">
        <v>1366</v>
      </c>
      <c r="B12" s="46">
        <v>0</v>
      </c>
      <c r="C12" s="40"/>
    </row>
  </sheetData>
  <mergeCells count="3">
    <mergeCell ref="A2:C2"/>
    <mergeCell ref="A4:B4"/>
    <mergeCell ref="C4:C5"/>
  </mergeCells>
  <phoneticPr fontId="56" type="noConversion"/>
  <pageMargins left="0.94444444444444398" right="0.75" top="1" bottom="1" header="0.5" footer="0.5"/>
  <pageSetup paperSize="9" orientation="landscape"/>
</worksheet>
</file>

<file path=xl/worksheets/sheet19.xml><?xml version="1.0" encoding="utf-8"?>
<worksheet xmlns="http://schemas.openxmlformats.org/spreadsheetml/2006/main" xmlns:r="http://schemas.openxmlformats.org/officeDocument/2006/relationships">
  <dimension ref="A1:C12"/>
  <sheetViews>
    <sheetView workbookViewId="0"/>
  </sheetViews>
  <sheetFormatPr defaultColWidth="9" defaultRowHeight="33" customHeight="1"/>
  <cols>
    <col min="1" max="1" width="33.625" style="31" customWidth="1"/>
    <col min="2" max="2" width="32.75" style="31" customWidth="1"/>
    <col min="3" max="3" width="25.125" customWidth="1"/>
  </cols>
  <sheetData>
    <row r="1" spans="1:3" ht="33" customHeight="1">
      <c r="B1" s="35"/>
    </row>
    <row r="2" spans="1:3" ht="33" customHeight="1">
      <c r="A2" s="405" t="s">
        <v>1369</v>
      </c>
      <c r="B2" s="405"/>
      <c r="C2" s="405"/>
    </row>
    <row r="3" spans="1:3" ht="33" customHeight="1">
      <c r="A3" s="36" t="s">
        <v>67</v>
      </c>
      <c r="B3" s="37">
        <v>44201</v>
      </c>
      <c r="C3" s="13" t="s">
        <v>3</v>
      </c>
    </row>
    <row r="4" spans="1:3" ht="33" customHeight="1">
      <c r="A4" s="408" t="s">
        <v>1250</v>
      </c>
      <c r="B4" s="408"/>
      <c r="C4" s="374" t="s">
        <v>125</v>
      </c>
    </row>
    <row r="5" spans="1:3" ht="33" customHeight="1">
      <c r="A5" s="38" t="s">
        <v>121</v>
      </c>
      <c r="B5" s="38" t="s">
        <v>1164</v>
      </c>
      <c r="C5" s="375"/>
    </row>
    <row r="6" spans="1:3" ht="33" customHeight="1">
      <c r="A6" s="39" t="s">
        <v>1361</v>
      </c>
      <c r="B6" s="38">
        <v>0</v>
      </c>
      <c r="C6" s="40"/>
    </row>
    <row r="7" spans="1:3" ht="33" customHeight="1">
      <c r="A7" s="41"/>
      <c r="B7" s="38"/>
      <c r="C7" s="40"/>
    </row>
    <row r="8" spans="1:3" ht="33" customHeight="1">
      <c r="A8" s="42" t="s">
        <v>1363</v>
      </c>
      <c r="B8" s="38">
        <v>0</v>
      </c>
      <c r="C8" s="40"/>
    </row>
    <row r="9" spans="1:3" ht="33" customHeight="1">
      <c r="A9" s="42"/>
      <c r="B9" s="38"/>
      <c r="C9" s="40"/>
    </row>
    <row r="10" spans="1:3" ht="33" customHeight="1">
      <c r="A10" s="42" t="s">
        <v>1365</v>
      </c>
      <c r="B10" s="38">
        <v>0</v>
      </c>
      <c r="C10" s="40"/>
    </row>
    <row r="11" spans="1:3" ht="33" customHeight="1">
      <c r="A11" s="43"/>
      <c r="B11" s="44"/>
      <c r="C11" s="40"/>
    </row>
    <row r="12" spans="1:3" ht="33" customHeight="1">
      <c r="A12" s="38" t="s">
        <v>1367</v>
      </c>
      <c r="B12" s="38">
        <v>0</v>
      </c>
      <c r="C12" s="40"/>
    </row>
  </sheetData>
  <mergeCells count="3">
    <mergeCell ref="A2:C2"/>
    <mergeCell ref="A4:B4"/>
    <mergeCell ref="C4:C5"/>
  </mergeCells>
  <phoneticPr fontId="56" type="noConversion"/>
  <pageMargins left="1.6923611111111101" right="0.75" top="1" bottom="1" header="0.5" footer="0.5"/>
  <pageSetup paperSize="9" orientation="landscape"/>
</worksheet>
</file>

<file path=xl/worksheets/sheet2.xml><?xml version="1.0" encoding="utf-8"?>
<worksheet xmlns="http://schemas.openxmlformats.org/spreadsheetml/2006/main" xmlns:r="http://schemas.openxmlformats.org/officeDocument/2006/relationships">
  <sheetPr>
    <tabColor rgb="FFFFFF00"/>
  </sheetPr>
  <dimension ref="A1:IT34"/>
  <sheetViews>
    <sheetView showZeros="0" view="pageBreakPreview" zoomScaleNormal="100" workbookViewId="0">
      <pane xSplit="3" ySplit="4" topLeftCell="D5" activePane="bottomRight" state="frozen"/>
      <selection pane="topRight"/>
      <selection pane="bottomLeft"/>
      <selection pane="bottomRight" sqref="A1:N1"/>
    </sheetView>
  </sheetViews>
  <sheetFormatPr defaultRowHeight="14.25"/>
  <cols>
    <col min="1" max="1" width="33.375" style="254" customWidth="1"/>
    <col min="2" max="2" width="8.75" style="254" hidden="1" customWidth="1"/>
    <col min="3" max="3" width="8.125" style="254" hidden="1" customWidth="1"/>
    <col min="4" max="4" width="13.25" style="254" customWidth="1"/>
    <col min="5" max="5" width="13.375" style="254" customWidth="1"/>
    <col min="6" max="6" width="11.5" style="254" customWidth="1"/>
    <col min="7" max="7" width="9.875" style="254" customWidth="1"/>
    <col min="8" max="8" width="32" style="254" customWidth="1"/>
    <col min="9" max="9" width="8.875" style="255" hidden="1" customWidth="1"/>
    <col min="10" max="10" width="8.125" style="255" hidden="1" customWidth="1"/>
    <col min="11" max="11" width="12.125" style="255" customWidth="1"/>
    <col min="12" max="12" width="12" style="255" customWidth="1"/>
    <col min="13" max="13" width="11.75" style="255" customWidth="1"/>
    <col min="14" max="14" width="11.625" style="255" customWidth="1"/>
    <col min="15" max="254" width="9" style="11"/>
    <col min="255" max="16384" width="9" style="12"/>
  </cols>
  <sheetData>
    <row r="1" spans="1:254" ht="18" customHeight="1">
      <c r="A1" s="256"/>
      <c r="N1" s="287"/>
    </row>
    <row r="2" spans="1:254" s="252" customFormat="1" ht="26.1" customHeight="1">
      <c r="A2" s="354" t="s">
        <v>1</v>
      </c>
      <c r="B2" s="354"/>
      <c r="C2" s="354"/>
      <c r="D2" s="354"/>
      <c r="E2" s="354"/>
      <c r="F2" s="354"/>
      <c r="G2" s="354"/>
      <c r="H2" s="354"/>
      <c r="I2" s="354"/>
      <c r="J2" s="354"/>
      <c r="K2" s="354"/>
      <c r="L2" s="354"/>
      <c r="M2" s="354"/>
      <c r="N2" s="354"/>
      <c r="O2" s="11"/>
      <c r="P2" s="11"/>
      <c r="Q2" s="11"/>
      <c r="R2" s="11"/>
      <c r="S2" s="11"/>
      <c r="T2" s="11"/>
      <c r="U2" s="11"/>
      <c r="V2" s="11"/>
      <c r="W2" s="11"/>
      <c r="X2" s="11"/>
      <c r="Y2" s="11"/>
      <c r="Z2" s="11"/>
      <c r="AA2" s="11"/>
      <c r="AB2" s="11"/>
      <c r="AC2" s="11"/>
      <c r="AD2" s="11"/>
      <c r="AE2" s="11"/>
      <c r="AF2" s="11"/>
      <c r="AG2" s="11"/>
      <c r="AH2" s="11"/>
      <c r="AI2" s="11"/>
      <c r="AJ2" s="11"/>
      <c r="AK2" s="11"/>
      <c r="AL2" s="11"/>
      <c r="AM2" s="11"/>
      <c r="AN2" s="11"/>
      <c r="AO2" s="11"/>
      <c r="AP2" s="11"/>
      <c r="AQ2" s="11"/>
      <c r="AR2" s="11"/>
      <c r="AS2" s="11"/>
      <c r="AT2" s="11"/>
      <c r="AU2" s="11"/>
      <c r="AV2" s="11"/>
      <c r="AW2" s="11"/>
      <c r="AX2" s="11"/>
      <c r="AY2" s="11"/>
      <c r="AZ2" s="11"/>
      <c r="BA2" s="11"/>
      <c r="BB2" s="11"/>
      <c r="BC2" s="11"/>
      <c r="BD2" s="11"/>
      <c r="BE2" s="11"/>
      <c r="BF2" s="11"/>
      <c r="BG2" s="11"/>
      <c r="BH2" s="11"/>
      <c r="BI2" s="11"/>
      <c r="BJ2" s="11"/>
      <c r="BK2" s="11"/>
      <c r="BL2" s="11"/>
      <c r="BM2" s="11"/>
      <c r="BN2" s="11"/>
      <c r="BO2" s="11"/>
      <c r="BP2" s="11"/>
      <c r="BQ2" s="11"/>
      <c r="BR2" s="11"/>
      <c r="BS2" s="11"/>
      <c r="BT2" s="11"/>
      <c r="BU2" s="11"/>
      <c r="BV2" s="11"/>
      <c r="BW2" s="11"/>
      <c r="BX2" s="11"/>
      <c r="BY2" s="11"/>
      <c r="BZ2" s="11"/>
      <c r="CA2" s="11"/>
      <c r="CB2" s="11"/>
      <c r="CC2" s="11"/>
      <c r="CD2" s="11"/>
      <c r="CE2" s="11"/>
      <c r="CF2" s="11"/>
      <c r="CG2" s="11"/>
      <c r="CH2" s="11"/>
      <c r="CI2" s="11"/>
      <c r="CJ2" s="11"/>
      <c r="CK2" s="11"/>
      <c r="CL2" s="11"/>
      <c r="CM2" s="11"/>
      <c r="CN2" s="11"/>
      <c r="CO2" s="11"/>
      <c r="CP2" s="11"/>
      <c r="CQ2" s="11"/>
      <c r="CR2" s="11"/>
      <c r="CS2" s="11"/>
      <c r="CT2" s="11"/>
      <c r="CU2" s="11"/>
      <c r="CV2" s="11"/>
      <c r="CW2" s="11"/>
      <c r="CX2" s="11"/>
      <c r="CY2" s="11"/>
      <c r="CZ2" s="11"/>
      <c r="DA2" s="11"/>
      <c r="DB2" s="11"/>
      <c r="DC2" s="11"/>
      <c r="DD2" s="11"/>
      <c r="DE2" s="11"/>
      <c r="DF2" s="11"/>
      <c r="DG2" s="11"/>
      <c r="DH2" s="11"/>
      <c r="DI2" s="11"/>
      <c r="DJ2" s="11"/>
      <c r="DK2" s="11"/>
      <c r="DL2" s="11"/>
      <c r="DM2" s="11"/>
      <c r="DN2" s="11"/>
      <c r="DO2" s="11"/>
      <c r="DP2" s="11"/>
      <c r="DQ2" s="11"/>
      <c r="DR2" s="11"/>
      <c r="DS2" s="11"/>
      <c r="DT2" s="11"/>
      <c r="DU2" s="11"/>
      <c r="DV2" s="11"/>
      <c r="DW2" s="11"/>
      <c r="DX2" s="11"/>
      <c r="DY2" s="11"/>
      <c r="DZ2" s="11"/>
      <c r="EA2" s="11"/>
      <c r="EB2" s="11"/>
      <c r="EC2" s="11"/>
      <c r="ED2" s="11"/>
      <c r="EE2" s="11"/>
      <c r="EF2" s="11"/>
      <c r="EG2" s="11"/>
      <c r="EH2" s="11"/>
      <c r="EI2" s="11"/>
      <c r="EJ2" s="11"/>
      <c r="EK2" s="11"/>
      <c r="EL2" s="11"/>
      <c r="EM2" s="11"/>
      <c r="EN2" s="11"/>
      <c r="EO2" s="11"/>
      <c r="EP2" s="11"/>
      <c r="EQ2" s="11"/>
      <c r="ER2" s="11"/>
      <c r="ES2" s="11"/>
      <c r="ET2" s="11"/>
      <c r="EU2" s="11"/>
      <c r="EV2" s="11"/>
      <c r="EW2" s="11"/>
      <c r="EX2" s="11"/>
      <c r="EY2" s="11"/>
      <c r="EZ2" s="11"/>
      <c r="FA2" s="11"/>
      <c r="FB2" s="11"/>
      <c r="FC2" s="11"/>
      <c r="FD2" s="11"/>
      <c r="FE2" s="11"/>
      <c r="FF2" s="11"/>
      <c r="FG2" s="11"/>
      <c r="FH2" s="11"/>
      <c r="FI2" s="11"/>
      <c r="FJ2" s="11"/>
      <c r="FK2" s="11"/>
      <c r="FL2" s="11"/>
      <c r="FM2" s="11"/>
      <c r="FN2" s="11"/>
      <c r="FO2" s="11"/>
      <c r="FP2" s="11"/>
      <c r="FQ2" s="11"/>
      <c r="FR2" s="11"/>
      <c r="FS2" s="11"/>
      <c r="FT2" s="11"/>
      <c r="FU2" s="11"/>
      <c r="FV2" s="11"/>
      <c r="FW2" s="11"/>
      <c r="FX2" s="11"/>
      <c r="FY2" s="11"/>
      <c r="FZ2" s="11"/>
      <c r="GA2" s="11"/>
      <c r="GB2" s="11"/>
      <c r="GC2" s="11"/>
      <c r="GD2" s="11"/>
      <c r="GE2" s="11"/>
      <c r="GF2" s="11"/>
      <c r="GG2" s="11"/>
      <c r="GH2" s="11"/>
      <c r="GI2" s="11"/>
      <c r="GJ2" s="11"/>
      <c r="GK2" s="11"/>
      <c r="GL2" s="11"/>
      <c r="GM2" s="11"/>
      <c r="GN2" s="11"/>
      <c r="GO2" s="11"/>
      <c r="GP2" s="11"/>
      <c r="GQ2" s="11"/>
      <c r="GR2" s="11"/>
      <c r="GS2" s="11"/>
      <c r="GT2" s="11"/>
      <c r="GU2" s="11"/>
      <c r="GV2" s="11"/>
      <c r="GW2" s="11"/>
      <c r="GX2" s="11"/>
      <c r="GY2" s="11"/>
      <c r="GZ2" s="11"/>
      <c r="HA2" s="11"/>
      <c r="HB2" s="11"/>
      <c r="HC2" s="11"/>
      <c r="HD2" s="11"/>
      <c r="HE2" s="11"/>
      <c r="HF2" s="11"/>
      <c r="HG2" s="11"/>
      <c r="HH2" s="11"/>
      <c r="HI2" s="11"/>
      <c r="HJ2" s="11"/>
      <c r="HK2" s="11"/>
      <c r="HL2" s="11"/>
      <c r="HM2" s="11"/>
      <c r="HN2" s="11"/>
      <c r="HO2" s="11"/>
      <c r="HP2" s="11"/>
      <c r="HQ2" s="11"/>
      <c r="HR2" s="11"/>
      <c r="HS2" s="11"/>
      <c r="HT2" s="11"/>
      <c r="HU2" s="11"/>
      <c r="HV2" s="11"/>
      <c r="HW2" s="11"/>
      <c r="HX2" s="11"/>
      <c r="HY2" s="11"/>
      <c r="HZ2" s="11"/>
      <c r="IA2" s="11"/>
      <c r="IB2" s="11"/>
      <c r="IC2" s="11"/>
      <c r="ID2" s="11"/>
      <c r="IE2" s="11"/>
      <c r="IF2" s="11"/>
      <c r="IG2" s="11"/>
      <c r="IH2" s="11"/>
      <c r="II2" s="11"/>
      <c r="IJ2" s="11"/>
      <c r="IK2" s="11"/>
      <c r="IL2" s="11"/>
      <c r="IM2" s="11"/>
      <c r="IN2" s="11"/>
      <c r="IO2" s="11"/>
      <c r="IP2" s="11"/>
      <c r="IQ2" s="11"/>
      <c r="IR2" s="11"/>
      <c r="IS2" s="11"/>
      <c r="IT2" s="11"/>
    </row>
    <row r="3" spans="1:254" s="133" customFormat="1" ht="20.100000000000001" customHeight="1">
      <c r="A3" s="113" t="s">
        <v>2</v>
      </c>
      <c r="B3" s="257"/>
      <c r="C3" s="257"/>
      <c r="D3" s="257"/>
      <c r="E3" s="355">
        <v>44201</v>
      </c>
      <c r="F3" s="355"/>
      <c r="G3" s="355"/>
      <c r="H3" s="355"/>
      <c r="I3" s="288"/>
      <c r="J3" s="288"/>
      <c r="K3" s="288"/>
      <c r="L3" s="288"/>
      <c r="M3" s="356" t="s">
        <v>3</v>
      </c>
      <c r="N3" s="356"/>
      <c r="O3" s="113"/>
      <c r="P3" s="113"/>
      <c r="Q3" s="113"/>
      <c r="R3" s="113"/>
      <c r="S3" s="113"/>
      <c r="T3" s="113"/>
      <c r="U3" s="113"/>
      <c r="V3" s="113"/>
      <c r="W3" s="113"/>
      <c r="X3" s="113"/>
      <c r="Y3" s="113"/>
      <c r="Z3" s="113"/>
      <c r="AA3" s="113"/>
      <c r="AB3" s="113"/>
      <c r="AC3" s="113"/>
      <c r="AD3" s="113"/>
      <c r="AE3" s="113"/>
      <c r="AF3" s="113"/>
      <c r="AG3" s="113"/>
      <c r="AH3" s="113"/>
      <c r="AI3" s="113"/>
      <c r="AJ3" s="113"/>
      <c r="AK3" s="113"/>
      <c r="AL3" s="113"/>
      <c r="AM3" s="113"/>
      <c r="AN3" s="113"/>
      <c r="AO3" s="113"/>
      <c r="AP3" s="113"/>
      <c r="AQ3" s="113"/>
      <c r="AR3" s="113"/>
      <c r="AS3" s="113"/>
      <c r="AT3" s="113"/>
      <c r="AU3" s="113"/>
      <c r="AV3" s="113"/>
      <c r="AW3" s="113"/>
      <c r="AX3" s="113"/>
      <c r="AY3" s="113"/>
      <c r="AZ3" s="113"/>
      <c r="BA3" s="113"/>
      <c r="BB3" s="113"/>
      <c r="BC3" s="113"/>
      <c r="BD3" s="113"/>
      <c r="BE3" s="113"/>
      <c r="BF3" s="113"/>
      <c r="BG3" s="113"/>
      <c r="BH3" s="113"/>
      <c r="BI3" s="113"/>
      <c r="BJ3" s="113"/>
      <c r="BK3" s="113"/>
      <c r="BL3" s="113"/>
      <c r="BM3" s="113"/>
      <c r="BN3" s="113"/>
      <c r="BO3" s="113"/>
      <c r="BP3" s="113"/>
      <c r="BQ3" s="113"/>
      <c r="BR3" s="113"/>
      <c r="BS3" s="113"/>
      <c r="BT3" s="113"/>
      <c r="BU3" s="113"/>
      <c r="BV3" s="113"/>
      <c r="BW3" s="113"/>
      <c r="BX3" s="113"/>
      <c r="BY3" s="113"/>
      <c r="BZ3" s="113"/>
      <c r="CA3" s="113"/>
      <c r="CB3" s="113"/>
      <c r="CC3" s="113"/>
      <c r="CD3" s="113"/>
      <c r="CE3" s="113"/>
      <c r="CF3" s="113"/>
      <c r="CG3" s="113"/>
      <c r="CH3" s="113"/>
      <c r="CI3" s="113"/>
      <c r="CJ3" s="113"/>
      <c r="CK3" s="113"/>
      <c r="CL3" s="113"/>
      <c r="CM3" s="113"/>
      <c r="CN3" s="113"/>
      <c r="CO3" s="113"/>
      <c r="CP3" s="113"/>
      <c r="CQ3" s="113"/>
      <c r="CR3" s="113"/>
      <c r="CS3" s="113"/>
      <c r="CT3" s="113"/>
      <c r="CU3" s="113"/>
      <c r="CV3" s="113"/>
      <c r="CW3" s="113"/>
      <c r="CX3" s="113"/>
      <c r="CY3" s="113"/>
      <c r="CZ3" s="113"/>
      <c r="DA3" s="113"/>
      <c r="DB3" s="113"/>
      <c r="DC3" s="113"/>
      <c r="DD3" s="113"/>
      <c r="DE3" s="113"/>
      <c r="DF3" s="113"/>
      <c r="DG3" s="113"/>
      <c r="DH3" s="113"/>
      <c r="DI3" s="113"/>
      <c r="DJ3" s="113"/>
      <c r="DK3" s="113"/>
      <c r="DL3" s="113"/>
      <c r="DM3" s="113"/>
      <c r="DN3" s="113"/>
      <c r="DO3" s="113"/>
      <c r="DP3" s="113"/>
      <c r="DQ3" s="113"/>
      <c r="DR3" s="113"/>
      <c r="DS3" s="113"/>
      <c r="DT3" s="113"/>
      <c r="DU3" s="113"/>
      <c r="DV3" s="113"/>
      <c r="DW3" s="113"/>
      <c r="DX3" s="113"/>
      <c r="DY3" s="113"/>
      <c r="DZ3" s="113"/>
      <c r="EA3" s="113"/>
      <c r="EB3" s="113"/>
      <c r="EC3" s="113"/>
      <c r="ED3" s="113"/>
      <c r="EE3" s="113"/>
      <c r="EF3" s="113"/>
      <c r="EG3" s="113"/>
      <c r="EH3" s="113"/>
      <c r="EI3" s="113"/>
      <c r="EJ3" s="113"/>
      <c r="EK3" s="113"/>
      <c r="EL3" s="113"/>
      <c r="EM3" s="113"/>
      <c r="EN3" s="113"/>
      <c r="EO3" s="113"/>
      <c r="EP3" s="113"/>
      <c r="EQ3" s="113"/>
      <c r="ER3" s="113"/>
      <c r="ES3" s="113"/>
      <c r="ET3" s="113"/>
      <c r="EU3" s="113"/>
      <c r="EV3" s="113"/>
      <c r="EW3" s="113"/>
      <c r="EX3" s="113"/>
      <c r="EY3" s="113"/>
      <c r="EZ3" s="113"/>
      <c r="FA3" s="113"/>
      <c r="FB3" s="113"/>
      <c r="FC3" s="113"/>
      <c r="FD3" s="113"/>
      <c r="FE3" s="113"/>
      <c r="FF3" s="113"/>
      <c r="FG3" s="113"/>
      <c r="FH3" s="113"/>
      <c r="FI3" s="113"/>
      <c r="FJ3" s="113"/>
      <c r="FK3" s="113"/>
      <c r="FL3" s="113"/>
      <c r="FM3" s="113"/>
      <c r="FN3" s="113"/>
      <c r="FO3" s="113"/>
      <c r="FP3" s="113"/>
      <c r="FQ3" s="113"/>
      <c r="FR3" s="113"/>
      <c r="FS3" s="113"/>
      <c r="FT3" s="113"/>
      <c r="FU3" s="113"/>
      <c r="FV3" s="113"/>
      <c r="FW3" s="113"/>
      <c r="FX3" s="113"/>
      <c r="FY3" s="113"/>
      <c r="FZ3" s="113"/>
      <c r="GA3" s="113"/>
      <c r="GB3" s="113"/>
      <c r="GC3" s="113"/>
      <c r="GD3" s="113"/>
      <c r="GE3" s="113"/>
      <c r="GF3" s="113"/>
      <c r="GG3" s="113"/>
      <c r="GH3" s="113"/>
      <c r="GI3" s="113"/>
      <c r="GJ3" s="113"/>
      <c r="GK3" s="113"/>
      <c r="GL3" s="113"/>
      <c r="GM3" s="113"/>
      <c r="GN3" s="113"/>
      <c r="GO3" s="113"/>
      <c r="GP3" s="113"/>
      <c r="GQ3" s="113"/>
      <c r="GR3" s="113"/>
      <c r="GS3" s="113"/>
      <c r="GT3" s="113"/>
      <c r="GU3" s="113"/>
      <c r="GV3" s="113"/>
      <c r="GW3" s="113"/>
      <c r="GX3" s="113"/>
      <c r="GY3" s="113"/>
      <c r="GZ3" s="113"/>
      <c r="HA3" s="113"/>
      <c r="HB3" s="113"/>
      <c r="HC3" s="113"/>
      <c r="HD3" s="113"/>
      <c r="HE3" s="113"/>
      <c r="HF3" s="113"/>
      <c r="HG3" s="113"/>
      <c r="HH3" s="113"/>
      <c r="HI3" s="113"/>
      <c r="HJ3" s="113"/>
      <c r="HK3" s="113"/>
      <c r="HL3" s="113"/>
      <c r="HM3" s="113"/>
      <c r="HN3" s="113"/>
      <c r="HO3" s="113"/>
      <c r="HP3" s="113"/>
      <c r="HQ3" s="113"/>
      <c r="HR3" s="113"/>
      <c r="HS3" s="113"/>
      <c r="HT3" s="113"/>
      <c r="HU3" s="113"/>
      <c r="HV3" s="113"/>
      <c r="HW3" s="113"/>
      <c r="HX3" s="113"/>
      <c r="HY3" s="113"/>
      <c r="HZ3" s="113"/>
      <c r="IA3" s="113"/>
      <c r="IB3" s="113"/>
      <c r="IC3" s="113"/>
      <c r="ID3" s="113"/>
      <c r="IE3" s="113"/>
      <c r="IF3" s="113"/>
      <c r="IG3" s="113"/>
      <c r="IH3" s="113"/>
      <c r="II3" s="113"/>
      <c r="IJ3" s="113"/>
      <c r="IK3" s="113"/>
      <c r="IL3" s="113"/>
      <c r="IM3" s="113"/>
      <c r="IN3" s="113"/>
      <c r="IO3" s="113"/>
      <c r="IP3" s="113"/>
      <c r="IQ3" s="113"/>
      <c r="IR3" s="113"/>
      <c r="IS3" s="113"/>
      <c r="IT3" s="113"/>
    </row>
    <row r="4" spans="1:254" s="253" customFormat="1" ht="30" customHeight="1">
      <c r="A4" s="258" t="s">
        <v>4</v>
      </c>
      <c r="B4" s="259" t="s">
        <v>5</v>
      </c>
      <c r="C4" s="259" t="s">
        <v>6</v>
      </c>
      <c r="D4" s="259" t="s">
        <v>7</v>
      </c>
      <c r="E4" s="259" t="s">
        <v>8</v>
      </c>
      <c r="F4" s="259" t="s">
        <v>9</v>
      </c>
      <c r="G4" s="259" t="s">
        <v>10</v>
      </c>
      <c r="H4" s="260" t="s">
        <v>11</v>
      </c>
      <c r="I4" s="259" t="s">
        <v>5</v>
      </c>
      <c r="J4" s="259" t="s">
        <v>6</v>
      </c>
      <c r="K4" s="259" t="s">
        <v>7</v>
      </c>
      <c r="L4" s="259" t="s">
        <v>8</v>
      </c>
      <c r="M4" s="259" t="s">
        <v>9</v>
      </c>
      <c r="N4" s="259" t="s">
        <v>10</v>
      </c>
      <c r="O4" s="289"/>
      <c r="P4" s="289"/>
      <c r="Q4" s="289"/>
      <c r="R4" s="289"/>
      <c r="S4" s="289"/>
      <c r="T4" s="289"/>
      <c r="U4" s="289"/>
      <c r="V4" s="289"/>
      <c r="W4" s="289"/>
      <c r="X4" s="289"/>
      <c r="Y4" s="289"/>
      <c r="Z4" s="289"/>
      <c r="AA4" s="289"/>
      <c r="AB4" s="289"/>
      <c r="AC4" s="289"/>
      <c r="AD4" s="289"/>
      <c r="AE4" s="289"/>
      <c r="AF4" s="289"/>
      <c r="AG4" s="289"/>
      <c r="AH4" s="289"/>
      <c r="AI4" s="289"/>
      <c r="AJ4" s="289"/>
      <c r="AK4" s="289"/>
      <c r="AL4" s="289"/>
      <c r="AM4" s="289"/>
      <c r="AN4" s="289"/>
      <c r="AO4" s="289"/>
      <c r="AP4" s="289"/>
      <c r="AQ4" s="289"/>
      <c r="AR4" s="289"/>
      <c r="AS4" s="289"/>
      <c r="AT4" s="289"/>
      <c r="AU4" s="289"/>
      <c r="AV4" s="289"/>
      <c r="AW4" s="289"/>
      <c r="AX4" s="289"/>
      <c r="AY4" s="289"/>
      <c r="AZ4" s="289"/>
      <c r="BA4" s="289"/>
      <c r="BB4" s="289"/>
      <c r="BC4" s="289"/>
      <c r="BD4" s="289"/>
      <c r="BE4" s="289"/>
      <c r="BF4" s="289"/>
      <c r="BG4" s="289"/>
      <c r="BH4" s="289"/>
      <c r="BI4" s="289"/>
      <c r="BJ4" s="289"/>
      <c r="BK4" s="289"/>
      <c r="BL4" s="289"/>
      <c r="BM4" s="289"/>
      <c r="BN4" s="289"/>
      <c r="BO4" s="289"/>
      <c r="BP4" s="289"/>
      <c r="BQ4" s="289"/>
      <c r="BR4" s="289"/>
      <c r="BS4" s="289"/>
      <c r="BT4" s="289"/>
      <c r="BU4" s="289"/>
      <c r="BV4" s="289"/>
      <c r="BW4" s="289"/>
      <c r="BX4" s="289"/>
      <c r="BY4" s="289"/>
      <c r="BZ4" s="289"/>
      <c r="CA4" s="289"/>
      <c r="CB4" s="289"/>
      <c r="CC4" s="289"/>
      <c r="CD4" s="289"/>
      <c r="CE4" s="289"/>
      <c r="CF4" s="289"/>
      <c r="CG4" s="289"/>
      <c r="CH4" s="289"/>
      <c r="CI4" s="289"/>
      <c r="CJ4" s="289"/>
      <c r="CK4" s="289"/>
      <c r="CL4" s="289"/>
      <c r="CM4" s="289"/>
      <c r="CN4" s="289"/>
      <c r="CO4" s="289"/>
      <c r="CP4" s="289"/>
      <c r="CQ4" s="289"/>
      <c r="CR4" s="289"/>
      <c r="CS4" s="289"/>
      <c r="CT4" s="289"/>
      <c r="CU4" s="289"/>
      <c r="CV4" s="289"/>
      <c r="CW4" s="289"/>
      <c r="CX4" s="289"/>
      <c r="CY4" s="289"/>
      <c r="CZ4" s="289"/>
      <c r="DA4" s="289"/>
      <c r="DB4" s="289"/>
      <c r="DC4" s="289"/>
      <c r="DD4" s="289"/>
      <c r="DE4" s="289"/>
      <c r="DF4" s="289"/>
      <c r="DG4" s="289"/>
      <c r="DH4" s="289"/>
      <c r="DI4" s="289"/>
      <c r="DJ4" s="289"/>
      <c r="DK4" s="289"/>
      <c r="DL4" s="289"/>
      <c r="DM4" s="289"/>
      <c r="DN4" s="289"/>
      <c r="DO4" s="289"/>
      <c r="DP4" s="289"/>
      <c r="DQ4" s="289"/>
      <c r="DR4" s="289"/>
      <c r="DS4" s="289"/>
      <c r="DT4" s="289"/>
      <c r="DU4" s="289"/>
      <c r="DV4" s="289"/>
      <c r="DW4" s="289"/>
      <c r="DX4" s="289"/>
      <c r="DY4" s="289"/>
      <c r="DZ4" s="289"/>
      <c r="EA4" s="289"/>
      <c r="EB4" s="289"/>
      <c r="EC4" s="289"/>
      <c r="ED4" s="289"/>
      <c r="EE4" s="289"/>
      <c r="EF4" s="289"/>
      <c r="EG4" s="289"/>
      <c r="EH4" s="289"/>
      <c r="EI4" s="289"/>
      <c r="EJ4" s="289"/>
      <c r="EK4" s="289"/>
      <c r="EL4" s="289"/>
      <c r="EM4" s="289"/>
      <c r="EN4" s="289"/>
      <c r="EO4" s="289"/>
      <c r="EP4" s="289"/>
      <c r="EQ4" s="289"/>
      <c r="ER4" s="289"/>
      <c r="ES4" s="289"/>
      <c r="ET4" s="289"/>
      <c r="EU4" s="289"/>
      <c r="EV4" s="289"/>
      <c r="EW4" s="289"/>
      <c r="EX4" s="289"/>
      <c r="EY4" s="289"/>
      <c r="EZ4" s="289"/>
      <c r="FA4" s="289"/>
      <c r="FB4" s="289"/>
      <c r="FC4" s="289"/>
      <c r="FD4" s="289"/>
      <c r="FE4" s="289"/>
      <c r="FF4" s="289"/>
      <c r="FG4" s="289"/>
      <c r="FH4" s="289"/>
      <c r="FI4" s="289"/>
      <c r="FJ4" s="289"/>
      <c r="FK4" s="289"/>
      <c r="FL4" s="289"/>
      <c r="FM4" s="289"/>
      <c r="FN4" s="289"/>
      <c r="FO4" s="289"/>
      <c r="FP4" s="289"/>
      <c r="FQ4" s="289"/>
      <c r="FR4" s="289"/>
      <c r="FS4" s="289"/>
      <c r="FT4" s="289"/>
      <c r="FU4" s="289"/>
      <c r="FV4" s="289"/>
      <c r="FW4" s="289"/>
      <c r="FX4" s="289"/>
      <c r="FY4" s="289"/>
      <c r="FZ4" s="289"/>
      <c r="GA4" s="289"/>
      <c r="GB4" s="289"/>
      <c r="GC4" s="289"/>
      <c r="GD4" s="289"/>
      <c r="GE4" s="289"/>
      <c r="GF4" s="289"/>
      <c r="GG4" s="289"/>
      <c r="GH4" s="289"/>
      <c r="GI4" s="289"/>
      <c r="GJ4" s="289"/>
      <c r="GK4" s="289"/>
      <c r="GL4" s="289"/>
      <c r="GM4" s="289"/>
      <c r="GN4" s="289"/>
      <c r="GO4" s="289"/>
      <c r="GP4" s="289"/>
      <c r="GQ4" s="289"/>
      <c r="GR4" s="289"/>
      <c r="GS4" s="289"/>
      <c r="GT4" s="289"/>
      <c r="GU4" s="289"/>
      <c r="GV4" s="289"/>
      <c r="GW4" s="289"/>
      <c r="GX4" s="289"/>
      <c r="GY4" s="289"/>
      <c r="GZ4" s="289"/>
      <c r="HA4" s="289"/>
      <c r="HB4" s="289"/>
      <c r="HC4" s="289"/>
      <c r="HD4" s="289"/>
      <c r="HE4" s="289"/>
      <c r="HF4" s="289"/>
      <c r="HG4" s="289"/>
      <c r="HH4" s="289"/>
      <c r="HI4" s="289"/>
      <c r="HJ4" s="289"/>
      <c r="HK4" s="289"/>
      <c r="HL4" s="289"/>
      <c r="HM4" s="289"/>
      <c r="HN4" s="289"/>
      <c r="HO4" s="289"/>
      <c r="HP4" s="289"/>
      <c r="HQ4" s="289"/>
      <c r="HR4" s="289"/>
      <c r="HS4" s="289"/>
      <c r="HT4" s="289"/>
      <c r="HU4" s="289"/>
      <c r="HV4" s="289"/>
      <c r="HW4" s="289"/>
      <c r="HX4" s="289"/>
      <c r="HY4" s="289"/>
      <c r="HZ4" s="289"/>
      <c r="IA4" s="289"/>
      <c r="IB4" s="289"/>
      <c r="IC4" s="289"/>
      <c r="ID4" s="289"/>
      <c r="IE4" s="289"/>
      <c r="IF4" s="289"/>
      <c r="IG4" s="289"/>
      <c r="IH4" s="289"/>
      <c r="II4" s="289"/>
      <c r="IJ4" s="289"/>
      <c r="IK4" s="289"/>
      <c r="IL4" s="289"/>
      <c r="IM4" s="289"/>
      <c r="IN4" s="289"/>
      <c r="IO4" s="289"/>
      <c r="IP4" s="289"/>
      <c r="IQ4" s="289"/>
      <c r="IR4" s="289"/>
      <c r="IS4" s="289"/>
      <c r="IT4" s="289"/>
    </row>
    <row r="5" spans="1:254" s="252" customFormat="1" ht="27.95" customHeight="1">
      <c r="A5" s="261" t="s">
        <v>12</v>
      </c>
      <c r="B5" s="261">
        <v>54706</v>
      </c>
      <c r="C5" s="261">
        <v>55902</v>
      </c>
      <c r="D5" s="261">
        <v>55961</v>
      </c>
      <c r="E5" s="261">
        <v>59038</v>
      </c>
      <c r="F5" s="262">
        <f t="shared" ref="F5:F24" si="0">E5-D5</f>
        <v>3077</v>
      </c>
      <c r="G5" s="263">
        <f t="shared" ref="G5:G14" si="1">F5/D5</f>
        <v>5.4984721502474902E-2</v>
      </c>
      <c r="H5" s="264" t="s">
        <v>13</v>
      </c>
      <c r="I5" s="290">
        <f>SUM(I6:I26)</f>
        <v>292633</v>
      </c>
      <c r="J5" s="290">
        <f>SUM(J6:J26)</f>
        <v>313918</v>
      </c>
      <c r="K5" s="290">
        <f>SUM(K6:K27)</f>
        <v>299598</v>
      </c>
      <c r="L5" s="290">
        <f>SUM(L6:L27)</f>
        <v>303836</v>
      </c>
      <c r="M5" s="290">
        <f t="shared" ref="M5:M25" si="2">L5-K5</f>
        <v>4238</v>
      </c>
      <c r="N5" s="263">
        <f t="shared" ref="N5:N25" si="3">M5/K5</f>
        <v>1.4145621799878501E-2</v>
      </c>
      <c r="O5" s="11"/>
      <c r="P5" s="11"/>
      <c r="Q5" s="11"/>
      <c r="R5" s="11"/>
      <c r="S5" s="11"/>
      <c r="T5" s="11"/>
      <c r="U5" s="11"/>
      <c r="V5" s="11"/>
      <c r="W5" s="11"/>
      <c r="X5" s="11"/>
      <c r="Y5" s="11"/>
      <c r="Z5" s="11"/>
      <c r="AA5" s="11"/>
      <c r="AB5" s="11"/>
      <c r="AC5" s="11"/>
      <c r="AD5" s="11"/>
      <c r="AE5" s="11"/>
      <c r="AF5" s="11"/>
      <c r="AG5" s="11"/>
      <c r="AH5" s="11"/>
      <c r="AI5" s="11"/>
      <c r="AJ5" s="11"/>
      <c r="AK5" s="11"/>
      <c r="AL5" s="11"/>
      <c r="AM5" s="11"/>
      <c r="AN5" s="11"/>
      <c r="AO5" s="11"/>
      <c r="AP5" s="11"/>
      <c r="AQ5" s="11"/>
      <c r="AR5" s="11"/>
      <c r="AS5" s="11"/>
      <c r="AT5" s="11"/>
      <c r="AU5" s="11"/>
      <c r="AV5" s="11"/>
      <c r="AW5" s="11"/>
      <c r="AX5" s="11"/>
      <c r="AY5" s="11"/>
      <c r="AZ5" s="11"/>
      <c r="BA5" s="11"/>
      <c r="BB5" s="11"/>
      <c r="BC5" s="11"/>
      <c r="BD5" s="11"/>
      <c r="BE5" s="11"/>
      <c r="BF5" s="11"/>
      <c r="BG5" s="11"/>
      <c r="BH5" s="11"/>
      <c r="BI5" s="11"/>
      <c r="BJ5" s="11"/>
      <c r="BK5" s="11"/>
      <c r="BL5" s="11"/>
      <c r="BM5" s="11"/>
      <c r="BN5" s="11"/>
      <c r="BO5" s="11"/>
      <c r="BP5" s="11"/>
      <c r="BQ5" s="11"/>
      <c r="BR5" s="11"/>
      <c r="BS5" s="11"/>
      <c r="BT5" s="11"/>
      <c r="BU5" s="11"/>
      <c r="BV5" s="11"/>
      <c r="BW5" s="11"/>
      <c r="BX5" s="11"/>
      <c r="BY5" s="11"/>
      <c r="BZ5" s="11"/>
      <c r="CA5" s="11"/>
      <c r="CB5" s="11"/>
      <c r="CC5" s="11"/>
      <c r="CD5" s="11"/>
      <c r="CE5" s="11"/>
      <c r="CF5" s="11"/>
      <c r="CG5" s="11"/>
      <c r="CH5" s="11"/>
      <c r="CI5" s="11"/>
      <c r="CJ5" s="11"/>
      <c r="CK5" s="11"/>
      <c r="CL5" s="11"/>
      <c r="CM5" s="11"/>
      <c r="CN5" s="11"/>
      <c r="CO5" s="11"/>
      <c r="CP5" s="11"/>
      <c r="CQ5" s="11"/>
      <c r="CR5" s="11"/>
      <c r="CS5" s="11"/>
      <c r="CT5" s="11"/>
      <c r="CU5" s="11"/>
      <c r="CV5" s="11"/>
      <c r="CW5" s="11"/>
      <c r="CX5" s="11"/>
      <c r="CY5" s="11"/>
      <c r="CZ5" s="11"/>
      <c r="DA5" s="11"/>
      <c r="DB5" s="11"/>
      <c r="DC5" s="11"/>
      <c r="DD5" s="11"/>
      <c r="DE5" s="11"/>
      <c r="DF5" s="11"/>
      <c r="DG5" s="11"/>
      <c r="DH5" s="11"/>
      <c r="DI5" s="11"/>
      <c r="DJ5" s="11"/>
      <c r="DK5" s="11"/>
      <c r="DL5" s="11"/>
      <c r="DM5" s="11"/>
      <c r="DN5" s="11"/>
      <c r="DO5" s="11"/>
      <c r="DP5" s="11"/>
      <c r="DQ5" s="11"/>
      <c r="DR5" s="11"/>
      <c r="DS5" s="11"/>
      <c r="DT5" s="11"/>
      <c r="DU5" s="11"/>
      <c r="DV5" s="11"/>
      <c r="DW5" s="11"/>
      <c r="DX5" s="11"/>
      <c r="DY5" s="11"/>
      <c r="DZ5" s="11"/>
      <c r="EA5" s="11"/>
      <c r="EB5" s="11"/>
      <c r="EC5" s="11"/>
      <c r="ED5" s="11"/>
      <c r="EE5" s="11"/>
      <c r="EF5" s="11"/>
      <c r="EG5" s="11"/>
      <c r="EH5" s="11"/>
      <c r="EI5" s="11"/>
      <c r="EJ5" s="11"/>
      <c r="EK5" s="11"/>
      <c r="EL5" s="11"/>
      <c r="EM5" s="11"/>
      <c r="EN5" s="11"/>
      <c r="EO5" s="11"/>
      <c r="EP5" s="11"/>
      <c r="EQ5" s="11"/>
      <c r="ER5" s="11"/>
      <c r="ES5" s="11"/>
      <c r="ET5" s="11"/>
      <c r="EU5" s="11"/>
      <c r="EV5" s="11"/>
      <c r="EW5" s="11"/>
      <c r="EX5" s="11"/>
      <c r="EY5" s="11"/>
      <c r="EZ5" s="11"/>
      <c r="FA5" s="11"/>
      <c r="FB5" s="11"/>
      <c r="FC5" s="11"/>
      <c r="FD5" s="11"/>
      <c r="FE5" s="11"/>
      <c r="FF5" s="11"/>
      <c r="FG5" s="11"/>
      <c r="FH5" s="11"/>
      <c r="FI5" s="11"/>
      <c r="FJ5" s="11"/>
      <c r="FK5" s="11"/>
      <c r="FL5" s="11"/>
      <c r="FM5" s="11"/>
      <c r="FN5" s="11"/>
      <c r="FO5" s="11"/>
      <c r="FP5" s="11"/>
      <c r="FQ5" s="11"/>
      <c r="FR5" s="11"/>
      <c r="FS5" s="11"/>
      <c r="FT5" s="11"/>
      <c r="FU5" s="11"/>
      <c r="FV5" s="11"/>
      <c r="FW5" s="11"/>
      <c r="FX5" s="11"/>
      <c r="FY5" s="11"/>
      <c r="FZ5" s="11"/>
      <c r="GA5" s="11"/>
      <c r="GB5" s="11"/>
      <c r="GC5" s="11"/>
      <c r="GD5" s="11"/>
      <c r="GE5" s="11"/>
      <c r="GF5" s="11"/>
      <c r="GG5" s="11"/>
      <c r="GH5" s="11"/>
      <c r="GI5" s="11"/>
      <c r="GJ5" s="11"/>
      <c r="GK5" s="11"/>
      <c r="GL5" s="11"/>
      <c r="GM5" s="11"/>
      <c r="GN5" s="11"/>
      <c r="GO5" s="11"/>
      <c r="GP5" s="11"/>
      <c r="GQ5" s="11"/>
      <c r="GR5" s="11"/>
      <c r="GS5" s="11"/>
      <c r="GT5" s="11"/>
      <c r="GU5" s="11"/>
      <c r="GV5" s="11"/>
      <c r="GW5" s="11"/>
      <c r="GX5" s="11"/>
      <c r="GY5" s="11"/>
      <c r="GZ5" s="11"/>
      <c r="HA5" s="11"/>
      <c r="HB5" s="11"/>
      <c r="HC5" s="11"/>
      <c r="HD5" s="11"/>
      <c r="HE5" s="11"/>
      <c r="HF5" s="11"/>
      <c r="HG5" s="11"/>
      <c r="HH5" s="11"/>
      <c r="HI5" s="11"/>
      <c r="HJ5" s="11"/>
      <c r="HK5" s="11"/>
      <c r="HL5" s="11"/>
      <c r="HM5" s="11"/>
      <c r="HN5" s="11"/>
      <c r="HO5" s="11"/>
      <c r="HP5" s="11"/>
      <c r="HQ5" s="11"/>
      <c r="HR5" s="11"/>
      <c r="HS5" s="11"/>
      <c r="HT5" s="11"/>
      <c r="HU5" s="11"/>
      <c r="HV5" s="11"/>
      <c r="HW5" s="11"/>
      <c r="HX5" s="11"/>
      <c r="HY5" s="11"/>
      <c r="HZ5" s="11"/>
      <c r="IA5" s="11"/>
      <c r="IB5" s="11"/>
      <c r="IC5" s="11"/>
      <c r="ID5" s="11"/>
      <c r="IE5" s="11"/>
      <c r="IF5" s="11"/>
      <c r="IG5" s="11"/>
      <c r="IH5" s="11"/>
      <c r="II5" s="11"/>
      <c r="IJ5" s="11"/>
      <c r="IK5" s="11"/>
      <c r="IL5" s="11"/>
      <c r="IM5" s="11"/>
      <c r="IN5" s="11"/>
      <c r="IO5" s="11"/>
      <c r="IP5" s="11"/>
      <c r="IQ5" s="11"/>
      <c r="IR5" s="11"/>
      <c r="IS5" s="11"/>
      <c r="IT5" s="11"/>
    </row>
    <row r="6" spans="1:254" s="252" customFormat="1" ht="27.95" customHeight="1">
      <c r="A6" s="261" t="s">
        <v>14</v>
      </c>
      <c r="B6" s="261">
        <f>B7+B20</f>
        <v>230675</v>
      </c>
      <c r="C6" s="261">
        <f>C7+C20</f>
        <v>224052</v>
      </c>
      <c r="D6" s="261">
        <f>D7+D20</f>
        <v>227009</v>
      </c>
      <c r="E6" s="261">
        <f>E7+E20</f>
        <v>221790</v>
      </c>
      <c r="F6" s="262">
        <f t="shared" si="0"/>
        <v>-5219</v>
      </c>
      <c r="G6" s="263">
        <f t="shared" si="1"/>
        <v>-2.2990277918496602E-2</v>
      </c>
      <c r="H6" s="265" t="s">
        <v>15</v>
      </c>
      <c r="I6" s="291">
        <v>26079</v>
      </c>
      <c r="J6" s="292">
        <v>27967</v>
      </c>
      <c r="K6" s="292">
        <v>27345</v>
      </c>
      <c r="L6" s="292">
        <v>26695</v>
      </c>
      <c r="M6" s="292">
        <f t="shared" si="2"/>
        <v>-650</v>
      </c>
      <c r="N6" s="269">
        <f t="shared" si="3"/>
        <v>-2.3770341927226199E-2</v>
      </c>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1"/>
      <c r="AR6" s="11"/>
      <c r="AS6" s="11"/>
      <c r="AT6" s="11"/>
      <c r="AU6" s="11"/>
      <c r="AV6" s="11"/>
      <c r="AW6" s="11"/>
      <c r="AX6" s="11"/>
      <c r="AY6" s="11"/>
      <c r="AZ6" s="11"/>
      <c r="BA6" s="11"/>
      <c r="BB6" s="11"/>
      <c r="BC6" s="11"/>
      <c r="BD6" s="11"/>
      <c r="BE6" s="11"/>
      <c r="BF6" s="11"/>
      <c r="BG6" s="11"/>
      <c r="BH6" s="11"/>
      <c r="BI6" s="11"/>
      <c r="BJ6" s="11"/>
      <c r="BK6" s="11"/>
      <c r="BL6" s="11"/>
      <c r="BM6" s="11"/>
      <c r="BN6" s="11"/>
      <c r="BO6" s="11"/>
      <c r="BP6" s="11"/>
      <c r="BQ6" s="11"/>
      <c r="BR6" s="11"/>
      <c r="BS6" s="11"/>
      <c r="BT6" s="11"/>
      <c r="BU6" s="11"/>
      <c r="BV6" s="11"/>
      <c r="BW6" s="11"/>
      <c r="BX6" s="11"/>
      <c r="BY6" s="11"/>
      <c r="BZ6" s="11"/>
      <c r="CA6" s="11"/>
      <c r="CB6" s="11"/>
      <c r="CC6" s="11"/>
      <c r="CD6" s="11"/>
      <c r="CE6" s="11"/>
      <c r="CF6" s="11"/>
      <c r="CG6" s="11"/>
      <c r="CH6" s="11"/>
      <c r="CI6" s="11"/>
      <c r="CJ6" s="11"/>
      <c r="CK6" s="11"/>
      <c r="CL6" s="11"/>
      <c r="CM6" s="11"/>
      <c r="CN6" s="11"/>
      <c r="CO6" s="11"/>
      <c r="CP6" s="11"/>
      <c r="CQ6" s="11"/>
      <c r="CR6" s="11"/>
      <c r="CS6" s="11"/>
      <c r="CT6" s="11"/>
      <c r="CU6" s="11"/>
      <c r="CV6" s="11"/>
      <c r="CW6" s="11"/>
      <c r="CX6" s="11"/>
      <c r="CY6" s="11"/>
      <c r="CZ6" s="11"/>
      <c r="DA6" s="11"/>
      <c r="DB6" s="11"/>
      <c r="DC6" s="11"/>
      <c r="DD6" s="11"/>
      <c r="DE6" s="11"/>
      <c r="DF6" s="11"/>
      <c r="DG6" s="11"/>
      <c r="DH6" s="11"/>
      <c r="DI6" s="11"/>
      <c r="DJ6" s="11"/>
      <c r="DK6" s="11"/>
      <c r="DL6" s="11"/>
      <c r="DM6" s="11"/>
      <c r="DN6" s="11"/>
      <c r="DO6" s="11"/>
      <c r="DP6" s="11"/>
      <c r="DQ6" s="11"/>
      <c r="DR6" s="11"/>
      <c r="DS6" s="11"/>
      <c r="DT6" s="11"/>
      <c r="DU6" s="11"/>
      <c r="DV6" s="11"/>
      <c r="DW6" s="11"/>
      <c r="DX6" s="11"/>
      <c r="DY6" s="11"/>
      <c r="DZ6" s="11"/>
      <c r="EA6" s="11"/>
      <c r="EB6" s="11"/>
      <c r="EC6" s="11"/>
      <c r="ED6" s="11"/>
      <c r="EE6" s="11"/>
      <c r="EF6" s="11"/>
      <c r="EG6" s="11"/>
      <c r="EH6" s="11"/>
      <c r="EI6" s="11"/>
      <c r="EJ6" s="11"/>
      <c r="EK6" s="11"/>
      <c r="EL6" s="11"/>
      <c r="EM6" s="11"/>
      <c r="EN6" s="11"/>
      <c r="EO6" s="11"/>
      <c r="EP6" s="11"/>
      <c r="EQ6" s="11"/>
      <c r="ER6" s="11"/>
      <c r="ES6" s="11"/>
      <c r="ET6" s="11"/>
      <c r="EU6" s="11"/>
      <c r="EV6" s="11"/>
      <c r="EW6" s="11"/>
      <c r="EX6" s="11"/>
      <c r="EY6" s="11"/>
      <c r="EZ6" s="11"/>
      <c r="FA6" s="11"/>
      <c r="FB6" s="11"/>
      <c r="FC6" s="11"/>
      <c r="FD6" s="11"/>
      <c r="FE6" s="11"/>
      <c r="FF6" s="11"/>
      <c r="FG6" s="11"/>
      <c r="FH6" s="11"/>
      <c r="FI6" s="11"/>
      <c r="FJ6" s="11"/>
      <c r="FK6" s="11"/>
      <c r="FL6" s="11"/>
      <c r="FM6" s="11"/>
      <c r="FN6" s="11"/>
      <c r="FO6" s="11"/>
      <c r="FP6" s="11"/>
      <c r="FQ6" s="11"/>
      <c r="FR6" s="11"/>
      <c r="FS6" s="11"/>
      <c r="FT6" s="11"/>
      <c r="FU6" s="11"/>
      <c r="FV6" s="11"/>
      <c r="FW6" s="11"/>
      <c r="FX6" s="11"/>
      <c r="FY6" s="11"/>
      <c r="FZ6" s="11"/>
      <c r="GA6" s="11"/>
      <c r="GB6" s="11"/>
      <c r="GC6" s="11"/>
      <c r="GD6" s="11"/>
      <c r="GE6" s="11"/>
      <c r="GF6" s="11"/>
      <c r="GG6" s="11"/>
      <c r="GH6" s="11"/>
      <c r="GI6" s="11"/>
      <c r="GJ6" s="11"/>
      <c r="GK6" s="11"/>
      <c r="GL6" s="11"/>
      <c r="GM6" s="11"/>
      <c r="GN6" s="11"/>
      <c r="GO6" s="11"/>
      <c r="GP6" s="11"/>
      <c r="GQ6" s="11"/>
      <c r="GR6" s="11"/>
      <c r="GS6" s="11"/>
      <c r="GT6" s="11"/>
      <c r="GU6" s="11"/>
      <c r="GV6" s="11"/>
      <c r="GW6" s="11"/>
      <c r="GX6" s="11"/>
      <c r="GY6" s="11"/>
      <c r="GZ6" s="11"/>
      <c r="HA6" s="11"/>
      <c r="HB6" s="11"/>
      <c r="HC6" s="11"/>
      <c r="HD6" s="11"/>
      <c r="HE6" s="11"/>
      <c r="HF6" s="11"/>
      <c r="HG6" s="11"/>
      <c r="HH6" s="11"/>
      <c r="HI6" s="11"/>
      <c r="HJ6" s="11"/>
      <c r="HK6" s="11"/>
      <c r="HL6" s="11"/>
      <c r="HM6" s="11"/>
      <c r="HN6" s="11"/>
      <c r="HO6" s="11"/>
      <c r="HP6" s="11"/>
      <c r="HQ6" s="11"/>
      <c r="HR6" s="11"/>
      <c r="HS6" s="11"/>
      <c r="HT6" s="11"/>
      <c r="HU6" s="11"/>
      <c r="HV6" s="11"/>
      <c r="HW6" s="11"/>
      <c r="HX6" s="11"/>
      <c r="HY6" s="11"/>
      <c r="HZ6" s="11"/>
      <c r="IA6" s="11"/>
      <c r="IB6" s="11"/>
      <c r="IC6" s="11"/>
      <c r="ID6" s="11"/>
      <c r="IE6" s="11"/>
      <c r="IF6" s="11"/>
      <c r="IG6" s="11"/>
      <c r="IH6" s="11"/>
      <c r="II6" s="11"/>
      <c r="IJ6" s="11"/>
      <c r="IK6" s="11"/>
      <c r="IL6" s="11"/>
      <c r="IM6" s="11"/>
      <c r="IN6" s="11"/>
      <c r="IO6" s="11"/>
      <c r="IP6" s="11"/>
      <c r="IQ6" s="11"/>
      <c r="IR6" s="11"/>
      <c r="IS6" s="11"/>
      <c r="IT6" s="11"/>
    </row>
    <row r="7" spans="1:254" s="252" customFormat="1" ht="27.95" customHeight="1">
      <c r="A7" s="261" t="s">
        <v>16</v>
      </c>
      <c r="B7" s="261">
        <f>SUM(B8:B19)</f>
        <v>104109</v>
      </c>
      <c r="C7" s="261">
        <f>SUM(C8:C19)</f>
        <v>103252</v>
      </c>
      <c r="D7" s="261">
        <f>SUM(D8:D19)</f>
        <v>103252</v>
      </c>
      <c r="E7" s="261">
        <f>SUM(E8:E19)</f>
        <v>95252</v>
      </c>
      <c r="F7" s="262">
        <f t="shared" si="0"/>
        <v>-8000</v>
      </c>
      <c r="G7" s="263">
        <f t="shared" si="1"/>
        <v>-7.7480339363886402E-2</v>
      </c>
      <c r="H7" s="265" t="s">
        <v>17</v>
      </c>
      <c r="I7" s="291">
        <v>430</v>
      </c>
      <c r="J7" s="292">
        <v>455</v>
      </c>
      <c r="K7" s="292">
        <v>563</v>
      </c>
      <c r="L7" s="292">
        <v>520</v>
      </c>
      <c r="M7" s="292">
        <f t="shared" si="2"/>
        <v>-43</v>
      </c>
      <c r="N7" s="269">
        <f t="shared" si="3"/>
        <v>-7.6376554174067496E-2</v>
      </c>
      <c r="O7" s="11"/>
      <c r="P7" s="11"/>
      <c r="Q7" s="11"/>
      <c r="R7" s="11"/>
      <c r="S7" s="11"/>
      <c r="T7" s="11"/>
      <c r="U7" s="11"/>
      <c r="V7" s="11"/>
      <c r="W7" s="11"/>
      <c r="X7" s="11"/>
      <c r="Y7" s="11"/>
      <c r="Z7" s="11"/>
      <c r="AA7" s="11"/>
      <c r="AB7" s="11"/>
      <c r="AC7" s="11"/>
      <c r="AD7" s="11"/>
      <c r="AE7" s="11"/>
      <c r="AF7" s="11"/>
      <c r="AG7" s="11"/>
      <c r="AH7" s="11"/>
      <c r="AI7" s="11"/>
      <c r="AJ7" s="11"/>
      <c r="AK7" s="11"/>
      <c r="AL7" s="11"/>
      <c r="AM7" s="11"/>
      <c r="AN7" s="11"/>
      <c r="AO7" s="11"/>
      <c r="AP7" s="11"/>
      <c r="AQ7" s="11"/>
      <c r="AR7" s="11"/>
      <c r="AS7" s="11"/>
      <c r="AT7" s="11"/>
      <c r="AU7" s="11"/>
      <c r="AV7" s="11"/>
      <c r="AW7" s="11"/>
      <c r="AX7" s="11"/>
      <c r="AY7" s="11"/>
      <c r="AZ7" s="11"/>
      <c r="BA7" s="11"/>
      <c r="BB7" s="11"/>
      <c r="BC7" s="11"/>
      <c r="BD7" s="11"/>
      <c r="BE7" s="11"/>
      <c r="BF7" s="11"/>
      <c r="BG7" s="11"/>
      <c r="BH7" s="11"/>
      <c r="BI7" s="11"/>
      <c r="BJ7" s="11"/>
      <c r="BK7" s="11"/>
      <c r="BL7" s="11"/>
      <c r="BM7" s="11"/>
      <c r="BN7" s="11"/>
      <c r="BO7" s="11"/>
      <c r="BP7" s="11"/>
      <c r="BQ7" s="11"/>
      <c r="BR7" s="11"/>
      <c r="BS7" s="11"/>
      <c r="BT7" s="11"/>
      <c r="BU7" s="11"/>
      <c r="BV7" s="11"/>
      <c r="BW7" s="11"/>
      <c r="BX7" s="11"/>
      <c r="BY7" s="11"/>
      <c r="BZ7" s="11"/>
      <c r="CA7" s="11"/>
      <c r="CB7" s="11"/>
      <c r="CC7" s="11"/>
      <c r="CD7" s="11"/>
      <c r="CE7" s="11"/>
      <c r="CF7" s="11"/>
      <c r="CG7" s="11"/>
      <c r="CH7" s="11"/>
      <c r="CI7" s="11"/>
      <c r="CJ7" s="11"/>
      <c r="CK7" s="11"/>
      <c r="CL7" s="11"/>
      <c r="CM7" s="11"/>
      <c r="CN7" s="11"/>
      <c r="CO7" s="11"/>
      <c r="CP7" s="11"/>
      <c r="CQ7" s="11"/>
      <c r="CR7" s="11"/>
      <c r="CS7" s="11"/>
      <c r="CT7" s="11"/>
      <c r="CU7" s="11"/>
      <c r="CV7" s="11"/>
      <c r="CW7" s="11"/>
      <c r="CX7" s="11"/>
      <c r="CY7" s="11"/>
      <c r="CZ7" s="11"/>
      <c r="DA7" s="11"/>
      <c r="DB7" s="11"/>
      <c r="DC7" s="11"/>
      <c r="DD7" s="11"/>
      <c r="DE7" s="11"/>
      <c r="DF7" s="11"/>
      <c r="DG7" s="11"/>
      <c r="DH7" s="11"/>
      <c r="DI7" s="11"/>
      <c r="DJ7" s="11"/>
      <c r="DK7" s="11"/>
      <c r="DL7" s="11"/>
      <c r="DM7" s="11"/>
      <c r="DN7" s="11"/>
      <c r="DO7" s="11"/>
      <c r="DP7" s="11"/>
      <c r="DQ7" s="11"/>
      <c r="DR7" s="11"/>
      <c r="DS7" s="11"/>
      <c r="DT7" s="11"/>
      <c r="DU7" s="11"/>
      <c r="DV7" s="11"/>
      <c r="DW7" s="11"/>
      <c r="DX7" s="11"/>
      <c r="DY7" s="11"/>
      <c r="DZ7" s="11"/>
      <c r="EA7" s="11"/>
      <c r="EB7" s="11"/>
      <c r="EC7" s="11"/>
      <c r="ED7" s="11"/>
      <c r="EE7" s="11"/>
      <c r="EF7" s="11"/>
      <c r="EG7" s="11"/>
      <c r="EH7" s="11"/>
      <c r="EI7" s="11"/>
      <c r="EJ7" s="11"/>
      <c r="EK7" s="11"/>
      <c r="EL7" s="11"/>
      <c r="EM7" s="11"/>
      <c r="EN7" s="11"/>
      <c r="EO7" s="11"/>
      <c r="EP7" s="11"/>
      <c r="EQ7" s="11"/>
      <c r="ER7" s="11"/>
      <c r="ES7" s="11"/>
      <c r="ET7" s="11"/>
      <c r="EU7" s="11"/>
      <c r="EV7" s="11"/>
      <c r="EW7" s="11"/>
      <c r="EX7" s="11"/>
      <c r="EY7" s="11"/>
      <c r="EZ7" s="11"/>
      <c r="FA7" s="11"/>
      <c r="FB7" s="11"/>
      <c r="FC7" s="11"/>
      <c r="FD7" s="11"/>
      <c r="FE7" s="11"/>
      <c r="FF7" s="11"/>
      <c r="FG7" s="11"/>
      <c r="FH7" s="11"/>
      <c r="FI7" s="11"/>
      <c r="FJ7" s="11"/>
      <c r="FK7" s="11"/>
      <c r="FL7" s="11"/>
      <c r="FM7" s="11"/>
      <c r="FN7" s="11"/>
      <c r="FO7" s="11"/>
      <c r="FP7" s="11"/>
      <c r="FQ7" s="11"/>
      <c r="FR7" s="11"/>
      <c r="FS7" s="11"/>
      <c r="FT7" s="11"/>
      <c r="FU7" s="11"/>
      <c r="FV7" s="11"/>
      <c r="FW7" s="11"/>
      <c r="FX7" s="11"/>
      <c r="FY7" s="11"/>
      <c r="FZ7" s="11"/>
      <c r="GA7" s="11"/>
      <c r="GB7" s="11"/>
      <c r="GC7" s="11"/>
      <c r="GD7" s="11"/>
      <c r="GE7" s="11"/>
      <c r="GF7" s="11"/>
      <c r="GG7" s="11"/>
      <c r="GH7" s="11"/>
      <c r="GI7" s="11"/>
      <c r="GJ7" s="11"/>
      <c r="GK7" s="11"/>
      <c r="GL7" s="11"/>
      <c r="GM7" s="11"/>
      <c r="GN7" s="11"/>
      <c r="GO7" s="11"/>
      <c r="GP7" s="11"/>
      <c r="GQ7" s="11"/>
      <c r="GR7" s="11"/>
      <c r="GS7" s="11"/>
      <c r="GT7" s="11"/>
      <c r="GU7" s="11"/>
      <c r="GV7" s="11"/>
      <c r="GW7" s="11"/>
      <c r="GX7" s="11"/>
      <c r="GY7" s="11"/>
      <c r="GZ7" s="11"/>
      <c r="HA7" s="11"/>
      <c r="HB7" s="11"/>
      <c r="HC7" s="11"/>
      <c r="HD7" s="11"/>
      <c r="HE7" s="11"/>
      <c r="HF7" s="11"/>
      <c r="HG7" s="11"/>
      <c r="HH7" s="11"/>
      <c r="HI7" s="11"/>
      <c r="HJ7" s="11"/>
      <c r="HK7" s="11"/>
      <c r="HL7" s="11"/>
      <c r="HM7" s="11"/>
      <c r="HN7" s="11"/>
      <c r="HO7" s="11"/>
      <c r="HP7" s="11"/>
      <c r="HQ7" s="11"/>
      <c r="HR7" s="11"/>
      <c r="HS7" s="11"/>
      <c r="HT7" s="11"/>
      <c r="HU7" s="11"/>
      <c r="HV7" s="11"/>
      <c r="HW7" s="11"/>
      <c r="HX7" s="11"/>
      <c r="HY7" s="11"/>
      <c r="HZ7" s="11"/>
      <c r="IA7" s="11"/>
      <c r="IB7" s="11"/>
      <c r="IC7" s="11"/>
      <c r="ID7" s="11"/>
      <c r="IE7" s="11"/>
      <c r="IF7" s="11"/>
      <c r="IG7" s="11"/>
      <c r="IH7" s="11"/>
      <c r="II7" s="11"/>
      <c r="IJ7" s="11"/>
      <c r="IK7" s="11"/>
      <c r="IL7" s="11"/>
      <c r="IM7" s="11"/>
      <c r="IN7" s="11"/>
      <c r="IO7" s="11"/>
      <c r="IP7" s="11"/>
      <c r="IQ7" s="11"/>
      <c r="IR7" s="11"/>
      <c r="IS7" s="11"/>
      <c r="IT7" s="11"/>
    </row>
    <row r="8" spans="1:254" s="252" customFormat="1" ht="27.95" customHeight="1">
      <c r="A8" s="266" t="s">
        <v>18</v>
      </c>
      <c r="B8" s="266">
        <v>6603</v>
      </c>
      <c r="C8" s="266">
        <v>6603</v>
      </c>
      <c r="D8" s="266">
        <v>6603</v>
      </c>
      <c r="E8" s="266">
        <v>6603</v>
      </c>
      <c r="F8" s="262">
        <f t="shared" si="0"/>
        <v>0</v>
      </c>
      <c r="G8" s="263">
        <f t="shared" si="1"/>
        <v>0</v>
      </c>
      <c r="H8" s="265" t="s">
        <v>19</v>
      </c>
      <c r="I8" s="293">
        <v>9450</v>
      </c>
      <c r="J8" s="292">
        <v>10920</v>
      </c>
      <c r="K8" s="292">
        <v>11990</v>
      </c>
      <c r="L8" s="292">
        <v>11920</v>
      </c>
      <c r="M8" s="292">
        <f t="shared" si="2"/>
        <v>-70</v>
      </c>
      <c r="N8" s="269">
        <f t="shared" si="3"/>
        <v>-5.8381984987489598E-3</v>
      </c>
      <c r="O8" s="11"/>
      <c r="P8" s="11"/>
      <c r="Q8" s="11"/>
      <c r="R8" s="11"/>
      <c r="S8" s="11"/>
      <c r="T8" s="11"/>
      <c r="U8" s="11"/>
      <c r="V8" s="11"/>
      <c r="W8" s="11"/>
      <c r="X8" s="11"/>
      <c r="Y8" s="11"/>
      <c r="Z8" s="11"/>
      <c r="AA8" s="11"/>
      <c r="AB8" s="11"/>
      <c r="AC8" s="11"/>
      <c r="AD8" s="11"/>
      <c r="AE8" s="11"/>
      <c r="AF8" s="11"/>
      <c r="AG8" s="11"/>
      <c r="AH8" s="11"/>
      <c r="AI8" s="11"/>
      <c r="AJ8" s="11"/>
      <c r="AK8" s="11"/>
      <c r="AL8" s="11"/>
      <c r="AM8" s="11"/>
      <c r="AN8" s="11"/>
      <c r="AO8" s="11"/>
      <c r="AP8" s="11"/>
      <c r="AQ8" s="11"/>
      <c r="AR8" s="11"/>
      <c r="AS8" s="11"/>
      <c r="AT8" s="11"/>
      <c r="AU8" s="11"/>
      <c r="AV8" s="11"/>
      <c r="AW8" s="11"/>
      <c r="AX8" s="11"/>
      <c r="AY8" s="11"/>
      <c r="AZ8" s="11"/>
      <c r="BA8" s="11"/>
      <c r="BB8" s="11"/>
      <c r="BC8" s="11"/>
      <c r="BD8" s="11"/>
      <c r="BE8" s="11"/>
      <c r="BF8" s="11"/>
      <c r="BG8" s="11"/>
      <c r="BH8" s="11"/>
      <c r="BI8" s="11"/>
      <c r="BJ8" s="11"/>
      <c r="BK8" s="11"/>
      <c r="BL8" s="11"/>
      <c r="BM8" s="11"/>
      <c r="BN8" s="11"/>
      <c r="BO8" s="11"/>
      <c r="BP8" s="11"/>
      <c r="BQ8" s="11"/>
      <c r="BR8" s="11"/>
      <c r="BS8" s="11"/>
      <c r="BT8" s="11"/>
      <c r="BU8" s="11"/>
      <c r="BV8" s="11"/>
      <c r="BW8" s="11"/>
      <c r="BX8" s="11"/>
      <c r="BY8" s="11"/>
      <c r="BZ8" s="11"/>
      <c r="CA8" s="11"/>
      <c r="CB8" s="11"/>
      <c r="CC8" s="11"/>
      <c r="CD8" s="11"/>
      <c r="CE8" s="11"/>
      <c r="CF8" s="11"/>
      <c r="CG8" s="11"/>
      <c r="CH8" s="11"/>
      <c r="CI8" s="11"/>
      <c r="CJ8" s="11"/>
      <c r="CK8" s="11"/>
      <c r="CL8" s="11"/>
      <c r="CM8" s="11"/>
      <c r="CN8" s="11"/>
      <c r="CO8" s="11"/>
      <c r="CP8" s="11"/>
      <c r="CQ8" s="11"/>
      <c r="CR8" s="11"/>
      <c r="CS8" s="11"/>
      <c r="CT8" s="11"/>
      <c r="CU8" s="11"/>
      <c r="CV8" s="11"/>
      <c r="CW8" s="11"/>
      <c r="CX8" s="11"/>
      <c r="CY8" s="11"/>
      <c r="CZ8" s="11"/>
      <c r="DA8" s="11"/>
      <c r="DB8" s="11"/>
      <c r="DC8" s="11"/>
      <c r="DD8" s="11"/>
      <c r="DE8" s="11"/>
      <c r="DF8" s="11"/>
      <c r="DG8" s="11"/>
      <c r="DH8" s="11"/>
      <c r="DI8" s="11"/>
      <c r="DJ8" s="11"/>
      <c r="DK8" s="11"/>
      <c r="DL8" s="11"/>
      <c r="DM8" s="11"/>
      <c r="DN8" s="11"/>
      <c r="DO8" s="11"/>
      <c r="DP8" s="11"/>
      <c r="DQ8" s="11"/>
      <c r="DR8" s="11"/>
      <c r="DS8" s="11"/>
      <c r="DT8" s="11"/>
      <c r="DU8" s="11"/>
      <c r="DV8" s="11"/>
      <c r="DW8" s="11"/>
      <c r="DX8" s="11"/>
      <c r="DY8" s="11"/>
      <c r="DZ8" s="11"/>
      <c r="EA8" s="11"/>
      <c r="EB8" s="11"/>
      <c r="EC8" s="11"/>
      <c r="ED8" s="11"/>
      <c r="EE8" s="11"/>
      <c r="EF8" s="11"/>
      <c r="EG8" s="11"/>
      <c r="EH8" s="11"/>
      <c r="EI8" s="11"/>
      <c r="EJ8" s="11"/>
      <c r="EK8" s="11"/>
      <c r="EL8" s="11"/>
      <c r="EM8" s="11"/>
      <c r="EN8" s="11"/>
      <c r="EO8" s="11"/>
      <c r="EP8" s="11"/>
      <c r="EQ8" s="11"/>
      <c r="ER8" s="11"/>
      <c r="ES8" s="11"/>
      <c r="ET8" s="11"/>
      <c r="EU8" s="11"/>
      <c r="EV8" s="11"/>
      <c r="EW8" s="11"/>
      <c r="EX8" s="11"/>
      <c r="EY8" s="11"/>
      <c r="EZ8" s="11"/>
      <c r="FA8" s="11"/>
      <c r="FB8" s="11"/>
      <c r="FC8" s="11"/>
      <c r="FD8" s="11"/>
      <c r="FE8" s="11"/>
      <c r="FF8" s="11"/>
      <c r="FG8" s="11"/>
      <c r="FH8" s="11"/>
      <c r="FI8" s="11"/>
      <c r="FJ8" s="11"/>
      <c r="FK8" s="11"/>
      <c r="FL8" s="11"/>
      <c r="FM8" s="11"/>
      <c r="FN8" s="11"/>
      <c r="FO8" s="11"/>
      <c r="FP8" s="11"/>
      <c r="FQ8" s="11"/>
      <c r="FR8" s="11"/>
      <c r="FS8" s="11"/>
      <c r="FT8" s="11"/>
      <c r="FU8" s="11"/>
      <c r="FV8" s="11"/>
      <c r="FW8" s="11"/>
      <c r="FX8" s="11"/>
      <c r="FY8" s="11"/>
      <c r="FZ8" s="11"/>
      <c r="GA8" s="11"/>
      <c r="GB8" s="11"/>
      <c r="GC8" s="11"/>
      <c r="GD8" s="11"/>
      <c r="GE8" s="11"/>
      <c r="GF8" s="11"/>
      <c r="GG8" s="11"/>
      <c r="GH8" s="11"/>
      <c r="GI8" s="11"/>
      <c r="GJ8" s="11"/>
      <c r="GK8" s="11"/>
      <c r="GL8" s="11"/>
      <c r="GM8" s="11"/>
      <c r="GN8" s="11"/>
      <c r="GO8" s="11"/>
      <c r="GP8" s="11"/>
      <c r="GQ8" s="11"/>
      <c r="GR8" s="11"/>
      <c r="GS8" s="11"/>
      <c r="GT8" s="11"/>
      <c r="GU8" s="11"/>
      <c r="GV8" s="11"/>
      <c r="GW8" s="11"/>
      <c r="GX8" s="11"/>
      <c r="GY8" s="11"/>
      <c r="GZ8" s="11"/>
      <c r="HA8" s="11"/>
      <c r="HB8" s="11"/>
      <c r="HC8" s="11"/>
      <c r="HD8" s="11"/>
      <c r="HE8" s="11"/>
      <c r="HF8" s="11"/>
      <c r="HG8" s="11"/>
      <c r="HH8" s="11"/>
      <c r="HI8" s="11"/>
      <c r="HJ8" s="11"/>
      <c r="HK8" s="11"/>
      <c r="HL8" s="11"/>
      <c r="HM8" s="11"/>
      <c r="HN8" s="11"/>
      <c r="HO8" s="11"/>
      <c r="HP8" s="11"/>
      <c r="HQ8" s="11"/>
      <c r="HR8" s="11"/>
      <c r="HS8" s="11"/>
      <c r="HT8" s="11"/>
      <c r="HU8" s="11"/>
      <c r="HV8" s="11"/>
      <c r="HW8" s="11"/>
      <c r="HX8" s="11"/>
      <c r="HY8" s="11"/>
      <c r="HZ8" s="11"/>
      <c r="IA8" s="11"/>
      <c r="IB8" s="11"/>
      <c r="IC8" s="11"/>
      <c r="ID8" s="11"/>
      <c r="IE8" s="11"/>
      <c r="IF8" s="11"/>
      <c r="IG8" s="11"/>
      <c r="IH8" s="11"/>
      <c r="II8" s="11"/>
      <c r="IJ8" s="11"/>
      <c r="IK8" s="11"/>
      <c r="IL8" s="11"/>
      <c r="IM8" s="11"/>
      <c r="IN8" s="11"/>
      <c r="IO8" s="11"/>
      <c r="IP8" s="11"/>
      <c r="IQ8" s="11"/>
      <c r="IR8" s="11"/>
      <c r="IS8" s="11"/>
      <c r="IT8" s="11"/>
    </row>
    <row r="9" spans="1:254" s="252" customFormat="1" ht="27.95" customHeight="1">
      <c r="A9" s="267" t="s">
        <v>20</v>
      </c>
      <c r="B9" s="266">
        <v>48713</v>
      </c>
      <c r="C9" s="266">
        <v>47651</v>
      </c>
      <c r="D9" s="266">
        <v>47535</v>
      </c>
      <c r="E9" s="266">
        <v>47535</v>
      </c>
      <c r="F9" s="268">
        <f t="shared" si="0"/>
        <v>0</v>
      </c>
      <c r="G9" s="269">
        <f t="shared" si="1"/>
        <v>0</v>
      </c>
      <c r="H9" s="265" t="s">
        <v>21</v>
      </c>
      <c r="I9" s="291">
        <v>53913</v>
      </c>
      <c r="J9" s="292">
        <v>56351</v>
      </c>
      <c r="K9" s="292">
        <v>57926</v>
      </c>
      <c r="L9" s="292">
        <v>57980</v>
      </c>
      <c r="M9" s="292">
        <f t="shared" si="2"/>
        <v>54</v>
      </c>
      <c r="N9" s="269">
        <f t="shared" si="3"/>
        <v>9.3222387183648097E-4</v>
      </c>
      <c r="O9" s="11"/>
      <c r="P9" s="11"/>
      <c r="Q9" s="307"/>
      <c r="R9" s="11"/>
      <c r="S9" s="11"/>
      <c r="T9" s="11"/>
      <c r="U9" s="11"/>
      <c r="V9" s="11"/>
      <c r="W9" s="11"/>
      <c r="X9" s="11"/>
      <c r="Y9" s="11"/>
      <c r="Z9" s="11"/>
      <c r="AA9" s="11"/>
      <c r="AB9" s="11"/>
      <c r="AC9" s="11"/>
      <c r="AD9" s="11"/>
      <c r="AE9" s="11"/>
      <c r="AF9" s="11"/>
      <c r="AG9" s="11"/>
      <c r="AH9" s="11"/>
      <c r="AI9" s="11"/>
      <c r="AJ9" s="11"/>
      <c r="AK9" s="11"/>
      <c r="AL9" s="11"/>
      <c r="AM9" s="11"/>
      <c r="AN9" s="11"/>
      <c r="AO9" s="11"/>
      <c r="AP9" s="11"/>
      <c r="AQ9" s="11"/>
      <c r="AR9" s="11"/>
      <c r="AS9" s="11"/>
      <c r="AT9" s="11"/>
      <c r="AU9" s="11"/>
      <c r="AV9" s="11"/>
      <c r="AW9" s="11"/>
      <c r="AX9" s="11"/>
      <c r="AY9" s="11"/>
      <c r="AZ9" s="11"/>
      <c r="BA9" s="11"/>
      <c r="BB9" s="11"/>
      <c r="BC9" s="11"/>
      <c r="BD9" s="11"/>
      <c r="BE9" s="11"/>
      <c r="BF9" s="11"/>
      <c r="BG9" s="11"/>
      <c r="BH9" s="11"/>
      <c r="BI9" s="11"/>
      <c r="BJ9" s="11"/>
      <c r="BK9" s="11"/>
      <c r="BL9" s="11"/>
      <c r="BM9" s="11"/>
      <c r="BN9" s="11"/>
      <c r="BO9" s="11"/>
      <c r="BP9" s="11"/>
      <c r="BQ9" s="11"/>
      <c r="BR9" s="11"/>
      <c r="BS9" s="11"/>
      <c r="BT9" s="11"/>
      <c r="BU9" s="11"/>
      <c r="BV9" s="11"/>
      <c r="BW9" s="11"/>
      <c r="BX9" s="11"/>
      <c r="BY9" s="11"/>
      <c r="BZ9" s="11"/>
      <c r="CA9" s="11"/>
      <c r="CB9" s="11"/>
      <c r="CC9" s="11"/>
      <c r="CD9" s="11"/>
      <c r="CE9" s="11"/>
      <c r="CF9" s="11"/>
      <c r="CG9" s="11"/>
      <c r="CH9" s="11"/>
      <c r="CI9" s="11"/>
      <c r="CJ9" s="11"/>
      <c r="CK9" s="11"/>
      <c r="CL9" s="11"/>
      <c r="CM9" s="11"/>
      <c r="CN9" s="11"/>
      <c r="CO9" s="11"/>
      <c r="CP9" s="11"/>
      <c r="CQ9" s="11"/>
      <c r="CR9" s="11"/>
      <c r="CS9" s="11"/>
      <c r="CT9" s="11"/>
      <c r="CU9" s="11"/>
      <c r="CV9" s="11"/>
      <c r="CW9" s="11"/>
      <c r="CX9" s="11"/>
      <c r="CY9" s="11"/>
      <c r="CZ9" s="11"/>
      <c r="DA9" s="11"/>
      <c r="DB9" s="11"/>
      <c r="DC9" s="11"/>
      <c r="DD9" s="11"/>
      <c r="DE9" s="11"/>
      <c r="DF9" s="11"/>
      <c r="DG9" s="11"/>
      <c r="DH9" s="11"/>
      <c r="DI9" s="11"/>
      <c r="DJ9" s="11"/>
      <c r="DK9" s="11"/>
      <c r="DL9" s="11"/>
      <c r="DM9" s="11"/>
      <c r="DN9" s="11"/>
      <c r="DO9" s="11"/>
      <c r="DP9" s="11"/>
      <c r="DQ9" s="11"/>
      <c r="DR9" s="11"/>
      <c r="DS9" s="11"/>
      <c r="DT9" s="11"/>
      <c r="DU9" s="11"/>
      <c r="DV9" s="11"/>
      <c r="DW9" s="11"/>
      <c r="DX9" s="11"/>
      <c r="DY9" s="11"/>
      <c r="DZ9" s="11"/>
      <c r="EA9" s="11"/>
      <c r="EB9" s="11"/>
      <c r="EC9" s="11"/>
      <c r="ED9" s="11"/>
      <c r="EE9" s="11"/>
      <c r="EF9" s="11"/>
      <c r="EG9" s="11"/>
      <c r="EH9" s="11"/>
      <c r="EI9" s="11"/>
      <c r="EJ9" s="11"/>
      <c r="EK9" s="11"/>
      <c r="EL9" s="11"/>
      <c r="EM9" s="11"/>
      <c r="EN9" s="11"/>
      <c r="EO9" s="11"/>
      <c r="EP9" s="11"/>
      <c r="EQ9" s="11"/>
      <c r="ER9" s="11"/>
      <c r="ES9" s="11"/>
      <c r="ET9" s="11"/>
      <c r="EU9" s="11"/>
      <c r="EV9" s="11"/>
      <c r="EW9" s="11"/>
      <c r="EX9" s="11"/>
      <c r="EY9" s="11"/>
      <c r="EZ9" s="11"/>
      <c r="FA9" s="11"/>
      <c r="FB9" s="11"/>
      <c r="FC9" s="11"/>
      <c r="FD9" s="11"/>
      <c r="FE9" s="11"/>
      <c r="FF9" s="11"/>
      <c r="FG9" s="11"/>
      <c r="FH9" s="11"/>
      <c r="FI9" s="11"/>
      <c r="FJ9" s="11"/>
      <c r="FK9" s="11"/>
      <c r="FL9" s="11"/>
      <c r="FM9" s="11"/>
      <c r="FN9" s="11"/>
      <c r="FO9" s="11"/>
      <c r="FP9" s="11"/>
      <c r="FQ9" s="11"/>
      <c r="FR9" s="11"/>
      <c r="FS9" s="11"/>
      <c r="FT9" s="11"/>
      <c r="FU9" s="11"/>
      <c r="FV9" s="11"/>
      <c r="FW9" s="11"/>
      <c r="FX9" s="11"/>
      <c r="FY9" s="11"/>
      <c r="FZ9" s="11"/>
      <c r="GA9" s="11"/>
      <c r="GB9" s="11"/>
      <c r="GC9" s="11"/>
      <c r="GD9" s="11"/>
      <c r="GE9" s="11"/>
      <c r="GF9" s="11"/>
      <c r="GG9" s="11"/>
      <c r="GH9" s="11"/>
      <c r="GI9" s="11"/>
      <c r="GJ9" s="11"/>
      <c r="GK9" s="11"/>
      <c r="GL9" s="11"/>
      <c r="GM9" s="11"/>
      <c r="GN9" s="11"/>
      <c r="GO9" s="11"/>
      <c r="GP9" s="11"/>
      <c r="GQ9" s="11"/>
      <c r="GR9" s="11"/>
      <c r="GS9" s="11"/>
      <c r="GT9" s="11"/>
      <c r="GU9" s="11"/>
      <c r="GV9" s="11"/>
      <c r="GW9" s="11"/>
      <c r="GX9" s="11"/>
      <c r="GY9" s="11"/>
      <c r="GZ9" s="11"/>
      <c r="HA9" s="11"/>
      <c r="HB9" s="11"/>
      <c r="HC9" s="11"/>
      <c r="HD9" s="11"/>
      <c r="HE9" s="11"/>
      <c r="HF9" s="11"/>
      <c r="HG9" s="11"/>
      <c r="HH9" s="11"/>
      <c r="HI9" s="11"/>
      <c r="HJ9" s="11"/>
      <c r="HK9" s="11"/>
      <c r="HL9" s="11"/>
      <c r="HM9" s="11"/>
      <c r="HN9" s="11"/>
      <c r="HO9" s="11"/>
      <c r="HP9" s="11"/>
      <c r="HQ9" s="11"/>
      <c r="HR9" s="11"/>
      <c r="HS9" s="11"/>
      <c r="HT9" s="11"/>
      <c r="HU9" s="11"/>
      <c r="HV9" s="11"/>
      <c r="HW9" s="11"/>
      <c r="HX9" s="11"/>
      <c r="HY9" s="11"/>
      <c r="HZ9" s="11"/>
      <c r="IA9" s="11"/>
      <c r="IB9" s="11"/>
      <c r="IC9" s="11"/>
      <c r="ID9" s="11"/>
      <c r="IE9" s="11"/>
      <c r="IF9" s="11"/>
      <c r="IG9" s="11"/>
      <c r="IH9" s="11"/>
      <c r="II9" s="11"/>
      <c r="IJ9" s="11"/>
      <c r="IK9" s="11"/>
      <c r="IL9" s="11"/>
      <c r="IM9" s="11"/>
      <c r="IN9" s="11"/>
      <c r="IO9" s="11"/>
      <c r="IP9" s="11"/>
      <c r="IQ9" s="11"/>
      <c r="IR9" s="11"/>
      <c r="IS9" s="11"/>
      <c r="IT9" s="11"/>
    </row>
    <row r="10" spans="1:254" s="252" customFormat="1" ht="27.95" customHeight="1">
      <c r="A10" s="267" t="s">
        <v>22</v>
      </c>
      <c r="B10" s="266">
        <v>11018</v>
      </c>
      <c r="C10" s="266">
        <v>11018</v>
      </c>
      <c r="D10" s="266">
        <v>11018</v>
      </c>
      <c r="E10" s="266">
        <v>11018</v>
      </c>
      <c r="F10" s="268">
        <f t="shared" si="0"/>
        <v>0</v>
      </c>
      <c r="G10" s="269">
        <f t="shared" si="1"/>
        <v>0</v>
      </c>
      <c r="H10" s="265" t="s">
        <v>23</v>
      </c>
      <c r="I10" s="294">
        <v>4389</v>
      </c>
      <c r="J10" s="292">
        <v>5027</v>
      </c>
      <c r="K10" s="292">
        <v>10212</v>
      </c>
      <c r="L10" s="292">
        <v>10417</v>
      </c>
      <c r="M10" s="292">
        <f t="shared" si="2"/>
        <v>205</v>
      </c>
      <c r="N10" s="269">
        <f t="shared" si="3"/>
        <v>2.0074422248335302E-2</v>
      </c>
      <c r="O10" s="11"/>
      <c r="P10" s="11"/>
      <c r="Q10" s="11"/>
      <c r="R10" s="11"/>
      <c r="S10" s="11"/>
      <c r="T10" s="11"/>
      <c r="U10" s="11"/>
      <c r="V10" s="11"/>
      <c r="W10" s="11"/>
      <c r="X10" s="11"/>
      <c r="Y10" s="11"/>
      <c r="Z10" s="11"/>
      <c r="AA10" s="11"/>
      <c r="AB10" s="11"/>
      <c r="AC10" s="11"/>
      <c r="AD10" s="11"/>
      <c r="AE10" s="11"/>
      <c r="AF10" s="11"/>
      <c r="AG10" s="11"/>
      <c r="AH10" s="11"/>
      <c r="AI10" s="11"/>
      <c r="AJ10" s="11"/>
      <c r="AK10" s="11"/>
      <c r="AL10" s="11"/>
      <c r="AM10" s="11"/>
      <c r="AN10" s="11"/>
      <c r="AO10" s="11"/>
      <c r="AP10" s="11"/>
      <c r="AQ10" s="11"/>
      <c r="AR10" s="11"/>
      <c r="AS10" s="11"/>
      <c r="AT10" s="11"/>
      <c r="AU10" s="11"/>
      <c r="AV10" s="11"/>
      <c r="AW10" s="11"/>
      <c r="AX10" s="11"/>
      <c r="AY10" s="11"/>
      <c r="AZ10" s="11"/>
      <c r="BA10" s="11"/>
      <c r="BB10" s="11"/>
      <c r="BC10" s="11"/>
      <c r="BD10" s="11"/>
      <c r="BE10" s="11"/>
      <c r="BF10" s="11"/>
      <c r="BG10" s="11"/>
      <c r="BH10" s="11"/>
      <c r="BI10" s="11"/>
      <c r="BJ10" s="11"/>
      <c r="BK10" s="11"/>
      <c r="BL10" s="11"/>
      <c r="BM10" s="11"/>
      <c r="BN10" s="11"/>
      <c r="BO10" s="11"/>
      <c r="BP10" s="11"/>
      <c r="BQ10" s="11"/>
      <c r="BR10" s="11"/>
      <c r="BS10" s="11"/>
      <c r="BT10" s="11"/>
      <c r="BU10" s="11"/>
      <c r="BV10" s="11"/>
      <c r="BW10" s="11"/>
      <c r="BX10" s="11"/>
      <c r="BY10" s="11"/>
      <c r="BZ10" s="11"/>
      <c r="CA10" s="11"/>
      <c r="CB10" s="11"/>
      <c r="CC10" s="11"/>
      <c r="CD10" s="11"/>
      <c r="CE10" s="11"/>
      <c r="CF10" s="11"/>
      <c r="CG10" s="11"/>
      <c r="CH10" s="11"/>
      <c r="CI10" s="11"/>
      <c r="CJ10" s="11"/>
      <c r="CK10" s="11"/>
      <c r="CL10" s="11"/>
      <c r="CM10" s="11"/>
      <c r="CN10" s="11"/>
      <c r="CO10" s="11"/>
      <c r="CP10" s="11"/>
      <c r="CQ10" s="11"/>
      <c r="CR10" s="11"/>
      <c r="CS10" s="11"/>
      <c r="CT10" s="11"/>
      <c r="CU10" s="11"/>
      <c r="CV10" s="11"/>
      <c r="CW10" s="11"/>
      <c r="CX10" s="11"/>
      <c r="CY10" s="11"/>
      <c r="CZ10" s="11"/>
      <c r="DA10" s="11"/>
      <c r="DB10" s="11"/>
      <c r="DC10" s="11"/>
      <c r="DD10" s="11"/>
      <c r="DE10" s="11"/>
      <c r="DF10" s="11"/>
      <c r="DG10" s="11"/>
      <c r="DH10" s="11"/>
      <c r="DI10" s="11"/>
      <c r="DJ10" s="11"/>
      <c r="DK10" s="11"/>
      <c r="DL10" s="11"/>
      <c r="DM10" s="11"/>
      <c r="DN10" s="11"/>
      <c r="DO10" s="11"/>
      <c r="DP10" s="11"/>
      <c r="DQ10" s="11"/>
      <c r="DR10" s="11"/>
      <c r="DS10" s="11"/>
      <c r="DT10" s="11"/>
      <c r="DU10" s="11"/>
      <c r="DV10" s="11"/>
      <c r="DW10" s="11"/>
      <c r="DX10" s="11"/>
      <c r="DY10" s="11"/>
      <c r="DZ10" s="11"/>
      <c r="EA10" s="11"/>
      <c r="EB10" s="11"/>
      <c r="EC10" s="11"/>
      <c r="ED10" s="11"/>
      <c r="EE10" s="11"/>
      <c r="EF10" s="11"/>
      <c r="EG10" s="11"/>
      <c r="EH10" s="11"/>
      <c r="EI10" s="11"/>
      <c r="EJ10" s="11"/>
      <c r="EK10" s="11"/>
      <c r="EL10" s="11"/>
      <c r="EM10" s="11"/>
      <c r="EN10" s="11"/>
      <c r="EO10" s="11"/>
      <c r="EP10" s="11"/>
      <c r="EQ10" s="11"/>
      <c r="ER10" s="11"/>
      <c r="ES10" s="11"/>
      <c r="ET10" s="11"/>
      <c r="EU10" s="11"/>
      <c r="EV10" s="11"/>
      <c r="EW10" s="11"/>
      <c r="EX10" s="11"/>
      <c r="EY10" s="11"/>
      <c r="EZ10" s="11"/>
      <c r="FA10" s="11"/>
      <c r="FB10" s="11"/>
      <c r="FC10" s="11"/>
      <c r="FD10" s="11"/>
      <c r="FE10" s="11"/>
      <c r="FF10" s="11"/>
      <c r="FG10" s="11"/>
      <c r="FH10" s="11"/>
      <c r="FI10" s="11"/>
      <c r="FJ10" s="11"/>
      <c r="FK10" s="11"/>
      <c r="FL10" s="11"/>
      <c r="FM10" s="11"/>
      <c r="FN10" s="11"/>
      <c r="FO10" s="11"/>
      <c r="FP10" s="11"/>
      <c r="FQ10" s="11"/>
      <c r="FR10" s="11"/>
      <c r="FS10" s="11"/>
      <c r="FT10" s="11"/>
      <c r="FU10" s="11"/>
      <c r="FV10" s="11"/>
      <c r="FW10" s="11"/>
      <c r="FX10" s="11"/>
      <c r="FY10" s="11"/>
      <c r="FZ10" s="11"/>
      <c r="GA10" s="11"/>
      <c r="GB10" s="11"/>
      <c r="GC10" s="11"/>
      <c r="GD10" s="11"/>
      <c r="GE10" s="11"/>
      <c r="GF10" s="11"/>
      <c r="GG10" s="11"/>
      <c r="GH10" s="11"/>
      <c r="GI10" s="11"/>
      <c r="GJ10" s="11"/>
      <c r="GK10" s="11"/>
      <c r="GL10" s="11"/>
      <c r="GM10" s="11"/>
      <c r="GN10" s="11"/>
      <c r="GO10" s="11"/>
      <c r="GP10" s="11"/>
      <c r="GQ10" s="11"/>
      <c r="GR10" s="11"/>
      <c r="GS10" s="11"/>
      <c r="GT10" s="11"/>
      <c r="GU10" s="11"/>
      <c r="GV10" s="11"/>
      <c r="GW10" s="11"/>
      <c r="GX10" s="11"/>
      <c r="GY10" s="11"/>
      <c r="GZ10" s="11"/>
      <c r="HA10" s="11"/>
      <c r="HB10" s="11"/>
      <c r="HC10" s="11"/>
      <c r="HD10" s="11"/>
      <c r="HE10" s="11"/>
      <c r="HF10" s="11"/>
      <c r="HG10" s="11"/>
      <c r="HH10" s="11"/>
      <c r="HI10" s="11"/>
      <c r="HJ10" s="11"/>
      <c r="HK10" s="11"/>
      <c r="HL10" s="11"/>
      <c r="HM10" s="11"/>
      <c r="HN10" s="11"/>
      <c r="HO10" s="11"/>
      <c r="HP10" s="11"/>
      <c r="HQ10" s="11"/>
      <c r="HR10" s="11"/>
      <c r="HS10" s="11"/>
      <c r="HT10" s="11"/>
      <c r="HU10" s="11"/>
      <c r="HV10" s="11"/>
      <c r="HW10" s="11"/>
      <c r="HX10" s="11"/>
      <c r="HY10" s="11"/>
      <c r="HZ10" s="11"/>
      <c r="IA10" s="11"/>
      <c r="IB10" s="11"/>
      <c r="IC10" s="11"/>
      <c r="ID10" s="11"/>
      <c r="IE10" s="11"/>
      <c r="IF10" s="11"/>
      <c r="IG10" s="11"/>
      <c r="IH10" s="11"/>
      <c r="II10" s="11"/>
      <c r="IJ10" s="11"/>
      <c r="IK10" s="11"/>
      <c r="IL10" s="11"/>
      <c r="IM10" s="11"/>
      <c r="IN10" s="11"/>
      <c r="IO10" s="11"/>
      <c r="IP10" s="11"/>
      <c r="IQ10" s="11"/>
      <c r="IR10" s="11"/>
      <c r="IS10" s="11"/>
      <c r="IT10" s="11"/>
    </row>
    <row r="11" spans="1:254" s="252" customFormat="1" ht="27.95" customHeight="1">
      <c r="A11" s="267" t="s">
        <v>24</v>
      </c>
      <c r="B11" s="266">
        <v>14220</v>
      </c>
      <c r="C11" s="266">
        <v>14356</v>
      </c>
      <c r="D11" s="266">
        <v>14365</v>
      </c>
      <c r="E11" s="266">
        <v>14365</v>
      </c>
      <c r="F11" s="268">
        <f t="shared" si="0"/>
        <v>0</v>
      </c>
      <c r="G11" s="269">
        <f t="shared" si="1"/>
        <v>0</v>
      </c>
      <c r="H11" s="265" t="s">
        <v>25</v>
      </c>
      <c r="I11" s="295">
        <v>9289</v>
      </c>
      <c r="J11" s="292">
        <v>10411</v>
      </c>
      <c r="K11" s="292">
        <v>3456</v>
      </c>
      <c r="L11" s="292">
        <v>3556</v>
      </c>
      <c r="M11" s="292">
        <f t="shared" si="2"/>
        <v>100</v>
      </c>
      <c r="N11" s="269">
        <f t="shared" si="3"/>
        <v>2.8935185185185199E-2</v>
      </c>
      <c r="O11" s="11"/>
      <c r="P11" s="11"/>
      <c r="Q11" s="11"/>
      <c r="R11" s="11"/>
      <c r="S11" s="11"/>
      <c r="T11" s="11"/>
      <c r="U11" s="11"/>
      <c r="V11" s="11"/>
      <c r="W11" s="11"/>
      <c r="X11" s="11"/>
      <c r="Y11" s="11"/>
      <c r="Z11" s="11"/>
      <c r="AA11" s="11"/>
      <c r="AB11" s="11"/>
      <c r="AC11" s="11"/>
      <c r="AD11" s="11"/>
      <c r="AE11" s="11"/>
      <c r="AF11" s="11"/>
      <c r="AG11" s="11"/>
      <c r="AH11" s="11"/>
      <c r="AI11" s="11"/>
      <c r="AJ11" s="11"/>
      <c r="AK11" s="11"/>
      <c r="AL11" s="11"/>
      <c r="AM11" s="11"/>
      <c r="AN11" s="11"/>
      <c r="AO11" s="11"/>
      <c r="AP11" s="11"/>
      <c r="AQ11" s="11"/>
      <c r="AR11" s="11"/>
      <c r="AS11" s="11"/>
      <c r="AT11" s="11"/>
      <c r="AU11" s="11"/>
      <c r="AV11" s="11"/>
      <c r="AW11" s="11"/>
      <c r="AX11" s="11"/>
      <c r="AY11" s="11"/>
      <c r="AZ11" s="11"/>
      <c r="BA11" s="11"/>
      <c r="BB11" s="11"/>
      <c r="BC11" s="11"/>
      <c r="BD11" s="11"/>
      <c r="BE11" s="11"/>
      <c r="BF11" s="11"/>
      <c r="BG11" s="11"/>
      <c r="BH11" s="11"/>
      <c r="BI11" s="11"/>
      <c r="BJ11" s="11"/>
      <c r="BK11" s="11"/>
      <c r="BL11" s="11"/>
      <c r="BM11" s="11"/>
      <c r="BN11" s="11"/>
      <c r="BO11" s="11"/>
      <c r="BP11" s="11"/>
      <c r="BQ11" s="11"/>
      <c r="BR11" s="11"/>
      <c r="BS11" s="11"/>
      <c r="BT11" s="11"/>
      <c r="BU11" s="11"/>
      <c r="BV11" s="11"/>
      <c r="BW11" s="11"/>
      <c r="BX11" s="11"/>
      <c r="BY11" s="11"/>
      <c r="BZ11" s="11"/>
      <c r="CA11" s="11"/>
      <c r="CB11" s="11"/>
      <c r="CC11" s="11"/>
      <c r="CD11" s="11"/>
      <c r="CE11" s="11"/>
      <c r="CF11" s="11"/>
      <c r="CG11" s="11"/>
      <c r="CH11" s="11"/>
      <c r="CI11" s="11"/>
      <c r="CJ11" s="11"/>
      <c r="CK11" s="11"/>
      <c r="CL11" s="11"/>
      <c r="CM11" s="11"/>
      <c r="CN11" s="11"/>
      <c r="CO11" s="11"/>
      <c r="CP11" s="11"/>
      <c r="CQ11" s="11"/>
      <c r="CR11" s="11"/>
      <c r="CS11" s="11"/>
      <c r="CT11" s="11"/>
      <c r="CU11" s="11"/>
      <c r="CV11" s="11"/>
      <c r="CW11" s="11"/>
      <c r="CX11" s="11"/>
      <c r="CY11" s="11"/>
      <c r="CZ11" s="11"/>
      <c r="DA11" s="11"/>
      <c r="DB11" s="11"/>
      <c r="DC11" s="11"/>
      <c r="DD11" s="11"/>
      <c r="DE11" s="11"/>
      <c r="DF11" s="11"/>
      <c r="DG11" s="11"/>
      <c r="DH11" s="11"/>
      <c r="DI11" s="11"/>
      <c r="DJ11" s="11"/>
      <c r="DK11" s="11"/>
      <c r="DL11" s="11"/>
      <c r="DM11" s="11"/>
      <c r="DN11" s="11"/>
      <c r="DO11" s="11"/>
      <c r="DP11" s="11"/>
      <c r="DQ11" s="11"/>
      <c r="DR11" s="11"/>
      <c r="DS11" s="11"/>
      <c r="DT11" s="11"/>
      <c r="DU11" s="11"/>
      <c r="DV11" s="11"/>
      <c r="DW11" s="11"/>
      <c r="DX11" s="11"/>
      <c r="DY11" s="11"/>
      <c r="DZ11" s="11"/>
      <c r="EA11" s="11"/>
      <c r="EB11" s="11"/>
      <c r="EC11" s="11"/>
      <c r="ED11" s="11"/>
      <c r="EE11" s="11"/>
      <c r="EF11" s="11"/>
      <c r="EG11" s="11"/>
      <c r="EH11" s="11"/>
      <c r="EI11" s="11"/>
      <c r="EJ11" s="11"/>
      <c r="EK11" s="11"/>
      <c r="EL11" s="11"/>
      <c r="EM11" s="11"/>
      <c r="EN11" s="11"/>
      <c r="EO11" s="11"/>
      <c r="EP11" s="11"/>
      <c r="EQ11" s="11"/>
      <c r="ER11" s="11"/>
      <c r="ES11" s="11"/>
      <c r="ET11" s="11"/>
      <c r="EU11" s="11"/>
      <c r="EV11" s="11"/>
      <c r="EW11" s="11"/>
      <c r="EX11" s="11"/>
      <c r="EY11" s="11"/>
      <c r="EZ11" s="11"/>
      <c r="FA11" s="11"/>
      <c r="FB11" s="11"/>
      <c r="FC11" s="11"/>
      <c r="FD11" s="11"/>
      <c r="FE11" s="11"/>
      <c r="FF11" s="11"/>
      <c r="FG11" s="11"/>
      <c r="FH11" s="11"/>
      <c r="FI11" s="11"/>
      <c r="FJ11" s="11"/>
      <c r="FK11" s="11"/>
      <c r="FL11" s="11"/>
      <c r="FM11" s="11"/>
      <c r="FN11" s="11"/>
      <c r="FO11" s="11"/>
      <c r="FP11" s="11"/>
      <c r="FQ11" s="11"/>
      <c r="FR11" s="11"/>
      <c r="FS11" s="11"/>
      <c r="FT11" s="11"/>
      <c r="FU11" s="11"/>
      <c r="FV11" s="11"/>
      <c r="FW11" s="11"/>
      <c r="FX11" s="11"/>
      <c r="FY11" s="11"/>
      <c r="FZ11" s="11"/>
      <c r="GA11" s="11"/>
      <c r="GB11" s="11"/>
      <c r="GC11" s="11"/>
      <c r="GD11" s="11"/>
      <c r="GE11" s="11"/>
      <c r="GF11" s="11"/>
      <c r="GG11" s="11"/>
      <c r="GH11" s="11"/>
      <c r="GI11" s="11"/>
      <c r="GJ11" s="11"/>
      <c r="GK11" s="11"/>
      <c r="GL11" s="11"/>
      <c r="GM11" s="11"/>
      <c r="GN11" s="11"/>
      <c r="GO11" s="11"/>
      <c r="GP11" s="11"/>
      <c r="GQ11" s="11"/>
      <c r="GR11" s="11"/>
      <c r="GS11" s="11"/>
      <c r="GT11" s="11"/>
      <c r="GU11" s="11"/>
      <c r="GV11" s="11"/>
      <c r="GW11" s="11"/>
      <c r="GX11" s="11"/>
      <c r="GY11" s="11"/>
      <c r="GZ11" s="11"/>
      <c r="HA11" s="11"/>
      <c r="HB11" s="11"/>
      <c r="HC11" s="11"/>
      <c r="HD11" s="11"/>
      <c r="HE11" s="11"/>
      <c r="HF11" s="11"/>
      <c r="HG11" s="11"/>
      <c r="HH11" s="11"/>
      <c r="HI11" s="11"/>
      <c r="HJ11" s="11"/>
      <c r="HK11" s="11"/>
      <c r="HL11" s="11"/>
      <c r="HM11" s="11"/>
      <c r="HN11" s="11"/>
      <c r="HO11" s="11"/>
      <c r="HP11" s="11"/>
      <c r="HQ11" s="11"/>
      <c r="HR11" s="11"/>
      <c r="HS11" s="11"/>
      <c r="HT11" s="11"/>
      <c r="HU11" s="11"/>
      <c r="HV11" s="11"/>
      <c r="HW11" s="11"/>
      <c r="HX11" s="11"/>
      <c r="HY11" s="11"/>
      <c r="HZ11" s="11"/>
      <c r="IA11" s="11"/>
      <c r="IB11" s="11"/>
      <c r="IC11" s="11"/>
      <c r="ID11" s="11"/>
      <c r="IE11" s="11"/>
      <c r="IF11" s="11"/>
      <c r="IG11" s="11"/>
      <c r="IH11" s="11"/>
      <c r="II11" s="11"/>
      <c r="IJ11" s="11"/>
      <c r="IK11" s="11"/>
      <c r="IL11" s="11"/>
      <c r="IM11" s="11"/>
      <c r="IN11" s="11"/>
      <c r="IO11" s="11"/>
      <c r="IP11" s="11"/>
      <c r="IQ11" s="11"/>
      <c r="IR11" s="11"/>
      <c r="IS11" s="11"/>
      <c r="IT11" s="11"/>
    </row>
    <row r="12" spans="1:254" s="252" customFormat="1" ht="27.95" customHeight="1">
      <c r="A12" s="267" t="s">
        <v>26</v>
      </c>
      <c r="B12" s="266">
        <v>2116</v>
      </c>
      <c r="C12" s="266">
        <v>2116</v>
      </c>
      <c r="D12" s="266">
        <v>2116</v>
      </c>
      <c r="E12" s="266">
        <v>2116</v>
      </c>
      <c r="F12" s="268">
        <f t="shared" si="0"/>
        <v>0</v>
      </c>
      <c r="G12" s="269">
        <f t="shared" si="1"/>
        <v>0</v>
      </c>
      <c r="H12" s="265" t="s">
        <v>27</v>
      </c>
      <c r="I12" s="295">
        <v>57820</v>
      </c>
      <c r="J12" s="292">
        <v>62290</v>
      </c>
      <c r="K12" s="292">
        <v>58411</v>
      </c>
      <c r="L12" s="292">
        <v>58500</v>
      </c>
      <c r="M12" s="292">
        <f t="shared" si="2"/>
        <v>89</v>
      </c>
      <c r="N12" s="269">
        <f t="shared" si="3"/>
        <v>1.52368560716303E-3</v>
      </c>
      <c r="O12" s="11"/>
      <c r="P12" s="11"/>
      <c r="Q12" s="11"/>
      <c r="R12" s="11"/>
      <c r="S12" s="11"/>
      <c r="T12" s="11"/>
      <c r="U12" s="11"/>
      <c r="V12" s="11"/>
      <c r="W12" s="11"/>
      <c r="X12" s="11"/>
      <c r="Y12" s="11"/>
      <c r="Z12" s="11"/>
      <c r="AA12" s="11"/>
      <c r="AB12" s="11"/>
      <c r="AC12" s="11"/>
      <c r="AD12" s="11"/>
      <c r="AE12" s="11"/>
      <c r="AF12" s="11"/>
      <c r="AG12" s="11"/>
      <c r="AH12" s="11"/>
      <c r="AI12" s="11"/>
      <c r="AJ12" s="11"/>
      <c r="AK12" s="11"/>
      <c r="AL12" s="11"/>
      <c r="AM12" s="11"/>
      <c r="AN12" s="11"/>
      <c r="AO12" s="11"/>
      <c r="AP12" s="11"/>
      <c r="AQ12" s="11"/>
      <c r="AR12" s="11"/>
      <c r="AS12" s="11"/>
      <c r="AT12" s="11"/>
      <c r="AU12" s="11"/>
      <c r="AV12" s="11"/>
      <c r="AW12" s="11"/>
      <c r="AX12" s="11"/>
      <c r="AY12" s="11"/>
      <c r="AZ12" s="11"/>
      <c r="BA12" s="11"/>
      <c r="BB12" s="11"/>
      <c r="BC12" s="11"/>
      <c r="BD12" s="11"/>
      <c r="BE12" s="11"/>
      <c r="BF12" s="11"/>
      <c r="BG12" s="11"/>
      <c r="BH12" s="11"/>
      <c r="BI12" s="11"/>
      <c r="BJ12" s="11"/>
      <c r="BK12" s="11"/>
      <c r="BL12" s="11"/>
      <c r="BM12" s="11"/>
      <c r="BN12" s="11"/>
      <c r="BO12" s="11"/>
      <c r="BP12" s="11"/>
      <c r="BQ12" s="11"/>
      <c r="BR12" s="11"/>
      <c r="BS12" s="11"/>
      <c r="BT12" s="11"/>
      <c r="BU12" s="11"/>
      <c r="BV12" s="11"/>
      <c r="BW12" s="11"/>
      <c r="BX12" s="11"/>
      <c r="BY12" s="11"/>
      <c r="BZ12" s="11"/>
      <c r="CA12" s="11"/>
      <c r="CB12" s="11"/>
      <c r="CC12" s="11"/>
      <c r="CD12" s="11"/>
      <c r="CE12" s="11"/>
      <c r="CF12" s="11"/>
      <c r="CG12" s="11"/>
      <c r="CH12" s="11"/>
      <c r="CI12" s="11"/>
      <c r="CJ12" s="11"/>
      <c r="CK12" s="11"/>
      <c r="CL12" s="11"/>
      <c r="CM12" s="11"/>
      <c r="CN12" s="11"/>
      <c r="CO12" s="11"/>
      <c r="CP12" s="11"/>
      <c r="CQ12" s="11"/>
      <c r="CR12" s="11"/>
      <c r="CS12" s="11"/>
      <c r="CT12" s="11"/>
      <c r="CU12" s="11"/>
      <c r="CV12" s="11"/>
      <c r="CW12" s="11"/>
      <c r="CX12" s="11"/>
      <c r="CY12" s="11"/>
      <c r="CZ12" s="11"/>
      <c r="DA12" s="11"/>
      <c r="DB12" s="11"/>
      <c r="DC12" s="11"/>
      <c r="DD12" s="11"/>
      <c r="DE12" s="11"/>
      <c r="DF12" s="11"/>
      <c r="DG12" s="11"/>
      <c r="DH12" s="11"/>
      <c r="DI12" s="11"/>
      <c r="DJ12" s="11"/>
      <c r="DK12" s="11"/>
      <c r="DL12" s="11"/>
      <c r="DM12" s="11"/>
      <c r="DN12" s="11"/>
      <c r="DO12" s="11"/>
      <c r="DP12" s="11"/>
      <c r="DQ12" s="11"/>
      <c r="DR12" s="11"/>
      <c r="DS12" s="11"/>
      <c r="DT12" s="11"/>
      <c r="DU12" s="11"/>
      <c r="DV12" s="11"/>
      <c r="DW12" s="11"/>
      <c r="DX12" s="11"/>
      <c r="DY12" s="11"/>
      <c r="DZ12" s="11"/>
      <c r="EA12" s="11"/>
      <c r="EB12" s="11"/>
      <c r="EC12" s="11"/>
      <c r="ED12" s="11"/>
      <c r="EE12" s="11"/>
      <c r="EF12" s="11"/>
      <c r="EG12" s="11"/>
      <c r="EH12" s="11"/>
      <c r="EI12" s="11"/>
      <c r="EJ12" s="11"/>
      <c r="EK12" s="11"/>
      <c r="EL12" s="11"/>
      <c r="EM12" s="11"/>
      <c r="EN12" s="11"/>
      <c r="EO12" s="11"/>
      <c r="EP12" s="11"/>
      <c r="EQ12" s="11"/>
      <c r="ER12" s="11"/>
      <c r="ES12" s="11"/>
      <c r="ET12" s="11"/>
      <c r="EU12" s="11"/>
      <c r="EV12" s="11"/>
      <c r="EW12" s="11"/>
      <c r="EX12" s="11"/>
      <c r="EY12" s="11"/>
      <c r="EZ12" s="11"/>
      <c r="FA12" s="11"/>
      <c r="FB12" s="11"/>
      <c r="FC12" s="11"/>
      <c r="FD12" s="11"/>
      <c r="FE12" s="11"/>
      <c r="FF12" s="11"/>
      <c r="FG12" s="11"/>
      <c r="FH12" s="11"/>
      <c r="FI12" s="11"/>
      <c r="FJ12" s="11"/>
      <c r="FK12" s="11"/>
      <c r="FL12" s="11"/>
      <c r="FM12" s="11"/>
      <c r="FN12" s="11"/>
      <c r="FO12" s="11"/>
      <c r="FP12" s="11"/>
      <c r="FQ12" s="11"/>
      <c r="FR12" s="11"/>
      <c r="FS12" s="11"/>
      <c r="FT12" s="11"/>
      <c r="FU12" s="11"/>
      <c r="FV12" s="11"/>
      <c r="FW12" s="11"/>
      <c r="FX12" s="11"/>
      <c r="FY12" s="11"/>
      <c r="FZ12" s="11"/>
      <c r="GA12" s="11"/>
      <c r="GB12" s="11"/>
      <c r="GC12" s="11"/>
      <c r="GD12" s="11"/>
      <c r="GE12" s="11"/>
      <c r="GF12" s="11"/>
      <c r="GG12" s="11"/>
      <c r="GH12" s="11"/>
      <c r="GI12" s="11"/>
      <c r="GJ12" s="11"/>
      <c r="GK12" s="11"/>
      <c r="GL12" s="11"/>
      <c r="GM12" s="11"/>
      <c r="GN12" s="11"/>
      <c r="GO12" s="11"/>
      <c r="GP12" s="11"/>
      <c r="GQ12" s="11"/>
      <c r="GR12" s="11"/>
      <c r="GS12" s="11"/>
      <c r="GT12" s="11"/>
      <c r="GU12" s="11"/>
      <c r="GV12" s="11"/>
      <c r="GW12" s="11"/>
      <c r="GX12" s="11"/>
      <c r="GY12" s="11"/>
      <c r="GZ12" s="11"/>
      <c r="HA12" s="11"/>
      <c r="HB12" s="11"/>
      <c r="HC12" s="11"/>
      <c r="HD12" s="11"/>
      <c r="HE12" s="11"/>
      <c r="HF12" s="11"/>
      <c r="HG12" s="11"/>
      <c r="HH12" s="11"/>
      <c r="HI12" s="11"/>
      <c r="HJ12" s="11"/>
      <c r="HK12" s="11"/>
      <c r="HL12" s="11"/>
      <c r="HM12" s="11"/>
      <c r="HN12" s="11"/>
      <c r="HO12" s="11"/>
      <c r="HP12" s="11"/>
      <c r="HQ12" s="11"/>
      <c r="HR12" s="11"/>
      <c r="HS12" s="11"/>
      <c r="HT12" s="11"/>
      <c r="HU12" s="11"/>
      <c r="HV12" s="11"/>
      <c r="HW12" s="11"/>
      <c r="HX12" s="11"/>
      <c r="HY12" s="11"/>
      <c r="HZ12" s="11"/>
      <c r="IA12" s="11"/>
      <c r="IB12" s="11"/>
      <c r="IC12" s="11"/>
      <c r="ID12" s="11"/>
      <c r="IE12" s="11"/>
      <c r="IF12" s="11"/>
      <c r="IG12" s="11"/>
      <c r="IH12" s="11"/>
      <c r="II12" s="11"/>
      <c r="IJ12" s="11"/>
      <c r="IK12" s="11"/>
      <c r="IL12" s="11"/>
      <c r="IM12" s="11"/>
      <c r="IN12" s="11"/>
      <c r="IO12" s="11"/>
      <c r="IP12" s="11"/>
      <c r="IQ12" s="11"/>
      <c r="IR12" s="11"/>
      <c r="IS12" s="11"/>
      <c r="IT12" s="11"/>
    </row>
    <row r="13" spans="1:254" s="252" customFormat="1" ht="27.95" customHeight="1">
      <c r="A13" s="267" t="s">
        <v>28</v>
      </c>
      <c r="B13" s="266">
        <v>332</v>
      </c>
      <c r="C13" s="266">
        <v>332</v>
      </c>
      <c r="D13" s="266">
        <v>332</v>
      </c>
      <c r="E13" s="266">
        <v>332</v>
      </c>
      <c r="F13" s="268">
        <f t="shared" si="0"/>
        <v>0</v>
      </c>
      <c r="G13" s="269">
        <f t="shared" si="1"/>
        <v>0</v>
      </c>
      <c r="H13" s="265" t="s">
        <v>29</v>
      </c>
      <c r="I13" s="295">
        <v>34745</v>
      </c>
      <c r="J13" s="292">
        <v>37269</v>
      </c>
      <c r="K13" s="292">
        <v>39705</v>
      </c>
      <c r="L13" s="292">
        <v>38827</v>
      </c>
      <c r="M13" s="292">
        <f t="shared" si="2"/>
        <v>-878</v>
      </c>
      <c r="N13" s="269">
        <f t="shared" si="3"/>
        <v>-2.2113083994459101E-2</v>
      </c>
      <c r="O13" s="11"/>
      <c r="P13" s="11"/>
      <c r="Q13" s="11"/>
      <c r="R13" s="11"/>
      <c r="S13" s="11"/>
      <c r="T13" s="11"/>
      <c r="U13" s="11"/>
      <c r="V13" s="11"/>
      <c r="W13" s="11"/>
      <c r="X13" s="11"/>
      <c r="Y13" s="11"/>
      <c r="Z13" s="11"/>
      <c r="AA13" s="11"/>
      <c r="AB13" s="11"/>
      <c r="AC13" s="11"/>
      <c r="AD13" s="11"/>
      <c r="AE13" s="11"/>
      <c r="AF13" s="11"/>
      <c r="AG13" s="11"/>
      <c r="AH13" s="11"/>
      <c r="AI13" s="11"/>
      <c r="AJ13" s="11"/>
      <c r="AK13" s="11"/>
      <c r="AL13" s="11"/>
      <c r="AM13" s="11"/>
      <c r="AN13" s="11"/>
      <c r="AO13" s="11"/>
      <c r="AP13" s="11"/>
      <c r="AQ13" s="11"/>
      <c r="AR13" s="11"/>
      <c r="AS13" s="11"/>
      <c r="AT13" s="11"/>
      <c r="AU13" s="11"/>
      <c r="AV13" s="11"/>
      <c r="AW13" s="11"/>
      <c r="AX13" s="11"/>
      <c r="AY13" s="11"/>
      <c r="AZ13" s="11"/>
      <c r="BA13" s="11"/>
      <c r="BB13" s="11"/>
      <c r="BC13" s="11"/>
      <c r="BD13" s="11"/>
      <c r="BE13" s="11"/>
      <c r="BF13" s="11"/>
      <c r="BG13" s="11"/>
      <c r="BH13" s="11"/>
      <c r="BI13" s="11"/>
      <c r="BJ13" s="11"/>
      <c r="BK13" s="11"/>
      <c r="BL13" s="11"/>
      <c r="BM13" s="11"/>
      <c r="BN13" s="11"/>
      <c r="BO13" s="11"/>
      <c r="BP13" s="11"/>
      <c r="BQ13" s="11"/>
      <c r="BR13" s="11"/>
      <c r="BS13" s="11"/>
      <c r="BT13" s="11"/>
      <c r="BU13" s="11"/>
      <c r="BV13" s="11"/>
      <c r="BW13" s="11"/>
      <c r="BX13" s="11"/>
      <c r="BY13" s="11"/>
      <c r="BZ13" s="11"/>
      <c r="CA13" s="11"/>
      <c r="CB13" s="11"/>
      <c r="CC13" s="11"/>
      <c r="CD13" s="11"/>
      <c r="CE13" s="11"/>
      <c r="CF13" s="11"/>
      <c r="CG13" s="11"/>
      <c r="CH13" s="11"/>
      <c r="CI13" s="11"/>
      <c r="CJ13" s="11"/>
      <c r="CK13" s="11"/>
      <c r="CL13" s="11"/>
      <c r="CM13" s="11"/>
      <c r="CN13" s="11"/>
      <c r="CO13" s="11"/>
      <c r="CP13" s="11"/>
      <c r="CQ13" s="11"/>
      <c r="CR13" s="11"/>
      <c r="CS13" s="11"/>
      <c r="CT13" s="11"/>
      <c r="CU13" s="11"/>
      <c r="CV13" s="11"/>
      <c r="CW13" s="11"/>
      <c r="CX13" s="11"/>
      <c r="CY13" s="11"/>
      <c r="CZ13" s="11"/>
      <c r="DA13" s="11"/>
      <c r="DB13" s="11"/>
      <c r="DC13" s="11"/>
      <c r="DD13" s="11"/>
      <c r="DE13" s="11"/>
      <c r="DF13" s="11"/>
      <c r="DG13" s="11"/>
      <c r="DH13" s="11"/>
      <c r="DI13" s="11"/>
      <c r="DJ13" s="11"/>
      <c r="DK13" s="11"/>
      <c r="DL13" s="11"/>
      <c r="DM13" s="11"/>
      <c r="DN13" s="11"/>
      <c r="DO13" s="11"/>
      <c r="DP13" s="11"/>
      <c r="DQ13" s="11"/>
      <c r="DR13" s="11"/>
      <c r="DS13" s="11"/>
      <c r="DT13" s="11"/>
      <c r="DU13" s="11"/>
      <c r="DV13" s="11"/>
      <c r="DW13" s="11"/>
      <c r="DX13" s="11"/>
      <c r="DY13" s="11"/>
      <c r="DZ13" s="11"/>
      <c r="EA13" s="11"/>
      <c r="EB13" s="11"/>
      <c r="EC13" s="11"/>
      <c r="ED13" s="11"/>
      <c r="EE13" s="11"/>
      <c r="EF13" s="11"/>
      <c r="EG13" s="11"/>
      <c r="EH13" s="11"/>
      <c r="EI13" s="11"/>
      <c r="EJ13" s="11"/>
      <c r="EK13" s="11"/>
      <c r="EL13" s="11"/>
      <c r="EM13" s="11"/>
      <c r="EN13" s="11"/>
      <c r="EO13" s="11"/>
      <c r="EP13" s="11"/>
      <c r="EQ13" s="11"/>
      <c r="ER13" s="11"/>
      <c r="ES13" s="11"/>
      <c r="ET13" s="11"/>
      <c r="EU13" s="11"/>
      <c r="EV13" s="11"/>
      <c r="EW13" s="11"/>
      <c r="EX13" s="11"/>
      <c r="EY13" s="11"/>
      <c r="EZ13" s="11"/>
      <c r="FA13" s="11"/>
      <c r="FB13" s="11"/>
      <c r="FC13" s="11"/>
      <c r="FD13" s="11"/>
      <c r="FE13" s="11"/>
      <c r="FF13" s="11"/>
      <c r="FG13" s="11"/>
      <c r="FH13" s="11"/>
      <c r="FI13" s="11"/>
      <c r="FJ13" s="11"/>
      <c r="FK13" s="11"/>
      <c r="FL13" s="11"/>
      <c r="FM13" s="11"/>
      <c r="FN13" s="11"/>
      <c r="FO13" s="11"/>
      <c r="FP13" s="11"/>
      <c r="FQ13" s="11"/>
      <c r="FR13" s="11"/>
      <c r="FS13" s="11"/>
      <c r="FT13" s="11"/>
      <c r="FU13" s="11"/>
      <c r="FV13" s="11"/>
      <c r="FW13" s="11"/>
      <c r="FX13" s="11"/>
      <c r="FY13" s="11"/>
      <c r="FZ13" s="11"/>
      <c r="GA13" s="11"/>
      <c r="GB13" s="11"/>
      <c r="GC13" s="11"/>
      <c r="GD13" s="11"/>
      <c r="GE13" s="11"/>
      <c r="GF13" s="11"/>
      <c r="GG13" s="11"/>
      <c r="GH13" s="11"/>
      <c r="GI13" s="11"/>
      <c r="GJ13" s="11"/>
      <c r="GK13" s="11"/>
      <c r="GL13" s="11"/>
      <c r="GM13" s="11"/>
      <c r="GN13" s="11"/>
      <c r="GO13" s="11"/>
      <c r="GP13" s="11"/>
      <c r="GQ13" s="11"/>
      <c r="GR13" s="11"/>
      <c r="GS13" s="11"/>
      <c r="GT13" s="11"/>
      <c r="GU13" s="11"/>
      <c r="GV13" s="11"/>
      <c r="GW13" s="11"/>
      <c r="GX13" s="11"/>
      <c r="GY13" s="11"/>
      <c r="GZ13" s="11"/>
      <c r="HA13" s="11"/>
      <c r="HB13" s="11"/>
      <c r="HC13" s="11"/>
      <c r="HD13" s="11"/>
      <c r="HE13" s="11"/>
      <c r="HF13" s="11"/>
      <c r="HG13" s="11"/>
      <c r="HH13" s="11"/>
      <c r="HI13" s="11"/>
      <c r="HJ13" s="11"/>
      <c r="HK13" s="11"/>
      <c r="HL13" s="11"/>
      <c r="HM13" s="11"/>
      <c r="HN13" s="11"/>
      <c r="HO13" s="11"/>
      <c r="HP13" s="11"/>
      <c r="HQ13" s="11"/>
      <c r="HR13" s="11"/>
      <c r="HS13" s="11"/>
      <c r="HT13" s="11"/>
      <c r="HU13" s="11"/>
      <c r="HV13" s="11"/>
      <c r="HW13" s="11"/>
      <c r="HX13" s="11"/>
      <c r="HY13" s="11"/>
      <c r="HZ13" s="11"/>
      <c r="IA13" s="11"/>
      <c r="IB13" s="11"/>
      <c r="IC13" s="11"/>
      <c r="ID13" s="11"/>
      <c r="IE13" s="11"/>
      <c r="IF13" s="11"/>
      <c r="IG13" s="11"/>
      <c r="IH13" s="11"/>
      <c r="II13" s="11"/>
      <c r="IJ13" s="11"/>
      <c r="IK13" s="11"/>
      <c r="IL13" s="11"/>
      <c r="IM13" s="11"/>
      <c r="IN13" s="11"/>
      <c r="IO13" s="11"/>
      <c r="IP13" s="11"/>
      <c r="IQ13" s="11"/>
      <c r="IR13" s="11"/>
      <c r="IS13" s="11"/>
      <c r="IT13" s="11"/>
    </row>
    <row r="14" spans="1:254" s="252" customFormat="1" ht="27.95" customHeight="1">
      <c r="A14" s="270" t="s">
        <v>30</v>
      </c>
      <c r="B14" s="266">
        <v>1010</v>
      </c>
      <c r="C14" s="266">
        <v>1010</v>
      </c>
      <c r="D14" s="266">
        <v>1010</v>
      </c>
      <c r="E14" s="266">
        <v>1010</v>
      </c>
      <c r="F14" s="268">
        <f t="shared" si="0"/>
        <v>0</v>
      </c>
      <c r="G14" s="269">
        <f t="shared" si="1"/>
        <v>0</v>
      </c>
      <c r="H14" s="265" t="s">
        <v>31</v>
      </c>
      <c r="I14" s="295">
        <v>8052</v>
      </c>
      <c r="J14" s="292">
        <v>8597</v>
      </c>
      <c r="K14" s="292">
        <v>7701</v>
      </c>
      <c r="L14" s="292">
        <v>7405</v>
      </c>
      <c r="M14" s="292">
        <f t="shared" si="2"/>
        <v>-296</v>
      </c>
      <c r="N14" s="269">
        <f t="shared" si="3"/>
        <v>-3.8436566679652E-2</v>
      </c>
      <c r="O14" s="11"/>
      <c r="P14" s="11"/>
      <c r="Q14" s="11"/>
      <c r="R14" s="11"/>
      <c r="S14" s="11"/>
      <c r="T14" s="11"/>
      <c r="U14" s="11"/>
      <c r="V14" s="11"/>
      <c r="W14" s="11"/>
      <c r="X14" s="11"/>
      <c r="Y14" s="11"/>
      <c r="Z14" s="11"/>
      <c r="AA14" s="11"/>
      <c r="AB14" s="11"/>
      <c r="AC14" s="11"/>
      <c r="AD14" s="11"/>
      <c r="AE14" s="11"/>
      <c r="AF14" s="11"/>
      <c r="AG14" s="11"/>
      <c r="AH14" s="11"/>
      <c r="AI14" s="11"/>
      <c r="AJ14" s="11"/>
      <c r="AK14" s="11"/>
      <c r="AL14" s="11"/>
      <c r="AM14" s="11"/>
      <c r="AN14" s="11"/>
      <c r="AO14" s="11"/>
      <c r="AP14" s="11"/>
      <c r="AQ14" s="11"/>
      <c r="AR14" s="11"/>
      <c r="AS14" s="11"/>
      <c r="AT14" s="11"/>
      <c r="AU14" s="11"/>
      <c r="AV14" s="11"/>
      <c r="AW14" s="11"/>
      <c r="AX14" s="11"/>
      <c r="AY14" s="11"/>
      <c r="AZ14" s="11"/>
      <c r="BA14" s="11"/>
      <c r="BB14" s="11"/>
      <c r="BC14" s="11"/>
      <c r="BD14" s="11"/>
      <c r="BE14" s="11"/>
      <c r="BF14" s="11"/>
      <c r="BG14" s="11"/>
      <c r="BH14" s="11"/>
      <c r="BI14" s="11"/>
      <c r="BJ14" s="11"/>
      <c r="BK14" s="11"/>
      <c r="BL14" s="11"/>
      <c r="BM14" s="11"/>
      <c r="BN14" s="11"/>
      <c r="BO14" s="11"/>
      <c r="BP14" s="11"/>
      <c r="BQ14" s="11"/>
      <c r="BR14" s="11"/>
      <c r="BS14" s="11"/>
      <c r="BT14" s="11"/>
      <c r="BU14" s="11"/>
      <c r="BV14" s="11"/>
      <c r="BW14" s="11"/>
      <c r="BX14" s="11"/>
      <c r="BY14" s="11"/>
      <c r="BZ14" s="11"/>
      <c r="CA14" s="11"/>
      <c r="CB14" s="11"/>
      <c r="CC14" s="11"/>
      <c r="CD14" s="11"/>
      <c r="CE14" s="11"/>
      <c r="CF14" s="11"/>
      <c r="CG14" s="11"/>
      <c r="CH14" s="11"/>
      <c r="CI14" s="11"/>
      <c r="CJ14" s="11"/>
      <c r="CK14" s="11"/>
      <c r="CL14" s="11"/>
      <c r="CM14" s="11"/>
      <c r="CN14" s="11"/>
      <c r="CO14" s="11"/>
      <c r="CP14" s="11"/>
      <c r="CQ14" s="11"/>
      <c r="CR14" s="11"/>
      <c r="CS14" s="11"/>
      <c r="CT14" s="11"/>
      <c r="CU14" s="11"/>
      <c r="CV14" s="11"/>
      <c r="CW14" s="11"/>
      <c r="CX14" s="11"/>
      <c r="CY14" s="11"/>
      <c r="CZ14" s="11"/>
      <c r="DA14" s="11"/>
      <c r="DB14" s="11"/>
      <c r="DC14" s="11"/>
      <c r="DD14" s="11"/>
      <c r="DE14" s="11"/>
      <c r="DF14" s="11"/>
      <c r="DG14" s="11"/>
      <c r="DH14" s="11"/>
      <c r="DI14" s="11"/>
      <c r="DJ14" s="11"/>
      <c r="DK14" s="11"/>
      <c r="DL14" s="11"/>
      <c r="DM14" s="11"/>
      <c r="DN14" s="11"/>
      <c r="DO14" s="11"/>
      <c r="DP14" s="11"/>
      <c r="DQ14" s="11"/>
      <c r="DR14" s="11"/>
      <c r="DS14" s="11"/>
      <c r="DT14" s="11"/>
      <c r="DU14" s="11"/>
      <c r="DV14" s="11"/>
      <c r="DW14" s="11"/>
      <c r="DX14" s="11"/>
      <c r="DY14" s="11"/>
      <c r="DZ14" s="11"/>
      <c r="EA14" s="11"/>
      <c r="EB14" s="11"/>
      <c r="EC14" s="11"/>
      <c r="ED14" s="11"/>
      <c r="EE14" s="11"/>
      <c r="EF14" s="11"/>
      <c r="EG14" s="11"/>
      <c r="EH14" s="11"/>
      <c r="EI14" s="11"/>
      <c r="EJ14" s="11"/>
      <c r="EK14" s="11"/>
      <c r="EL14" s="11"/>
      <c r="EM14" s="11"/>
      <c r="EN14" s="11"/>
      <c r="EO14" s="11"/>
      <c r="EP14" s="11"/>
      <c r="EQ14" s="11"/>
      <c r="ER14" s="11"/>
      <c r="ES14" s="11"/>
      <c r="ET14" s="11"/>
      <c r="EU14" s="11"/>
      <c r="EV14" s="11"/>
      <c r="EW14" s="11"/>
      <c r="EX14" s="11"/>
      <c r="EY14" s="11"/>
      <c r="EZ14" s="11"/>
      <c r="FA14" s="11"/>
      <c r="FB14" s="11"/>
      <c r="FC14" s="11"/>
      <c r="FD14" s="11"/>
      <c r="FE14" s="11"/>
      <c r="FF14" s="11"/>
      <c r="FG14" s="11"/>
      <c r="FH14" s="11"/>
      <c r="FI14" s="11"/>
      <c r="FJ14" s="11"/>
      <c r="FK14" s="11"/>
      <c r="FL14" s="11"/>
      <c r="FM14" s="11"/>
      <c r="FN14" s="11"/>
      <c r="FO14" s="11"/>
      <c r="FP14" s="11"/>
      <c r="FQ14" s="11"/>
      <c r="FR14" s="11"/>
      <c r="FS14" s="11"/>
      <c r="FT14" s="11"/>
      <c r="FU14" s="11"/>
      <c r="FV14" s="11"/>
      <c r="FW14" s="11"/>
      <c r="FX14" s="11"/>
      <c r="FY14" s="11"/>
      <c r="FZ14" s="11"/>
      <c r="GA14" s="11"/>
      <c r="GB14" s="11"/>
      <c r="GC14" s="11"/>
      <c r="GD14" s="11"/>
      <c r="GE14" s="11"/>
      <c r="GF14" s="11"/>
      <c r="GG14" s="11"/>
      <c r="GH14" s="11"/>
      <c r="GI14" s="11"/>
      <c r="GJ14" s="11"/>
      <c r="GK14" s="11"/>
      <c r="GL14" s="11"/>
      <c r="GM14" s="11"/>
      <c r="GN14" s="11"/>
      <c r="GO14" s="11"/>
      <c r="GP14" s="11"/>
      <c r="GQ14" s="11"/>
      <c r="GR14" s="11"/>
      <c r="GS14" s="11"/>
      <c r="GT14" s="11"/>
      <c r="GU14" s="11"/>
      <c r="GV14" s="11"/>
      <c r="GW14" s="11"/>
      <c r="GX14" s="11"/>
      <c r="GY14" s="11"/>
      <c r="GZ14" s="11"/>
      <c r="HA14" s="11"/>
      <c r="HB14" s="11"/>
      <c r="HC14" s="11"/>
      <c r="HD14" s="11"/>
      <c r="HE14" s="11"/>
      <c r="HF14" s="11"/>
      <c r="HG14" s="11"/>
      <c r="HH14" s="11"/>
      <c r="HI14" s="11"/>
      <c r="HJ14" s="11"/>
      <c r="HK14" s="11"/>
      <c r="HL14" s="11"/>
      <c r="HM14" s="11"/>
      <c r="HN14" s="11"/>
      <c r="HO14" s="11"/>
      <c r="HP14" s="11"/>
      <c r="HQ14" s="11"/>
      <c r="HR14" s="11"/>
      <c r="HS14" s="11"/>
      <c r="HT14" s="11"/>
      <c r="HU14" s="11"/>
      <c r="HV14" s="11"/>
      <c r="HW14" s="11"/>
      <c r="HX14" s="11"/>
      <c r="HY14" s="11"/>
      <c r="HZ14" s="11"/>
      <c r="IA14" s="11"/>
      <c r="IB14" s="11"/>
      <c r="IC14" s="11"/>
      <c r="ID14" s="11"/>
      <c r="IE14" s="11"/>
      <c r="IF14" s="11"/>
      <c r="IG14" s="11"/>
      <c r="IH14" s="11"/>
      <c r="II14" s="11"/>
      <c r="IJ14" s="11"/>
      <c r="IK14" s="11"/>
      <c r="IL14" s="11"/>
      <c r="IM14" s="11"/>
      <c r="IN14" s="11"/>
      <c r="IO14" s="11"/>
      <c r="IP14" s="11"/>
      <c r="IQ14" s="11"/>
      <c r="IR14" s="11"/>
      <c r="IS14" s="11"/>
      <c r="IT14" s="11"/>
    </row>
    <row r="15" spans="1:254" s="252" customFormat="1" ht="27.95" customHeight="1">
      <c r="A15" s="271" t="s">
        <v>32</v>
      </c>
      <c r="B15" s="266">
        <v>373</v>
      </c>
      <c r="C15" s="266">
        <v>373</v>
      </c>
      <c r="D15" s="266">
        <v>602</v>
      </c>
      <c r="E15" s="266">
        <v>602</v>
      </c>
      <c r="F15" s="268">
        <f t="shared" si="0"/>
        <v>0</v>
      </c>
      <c r="G15" s="269"/>
      <c r="H15" s="265" t="s">
        <v>33</v>
      </c>
      <c r="I15" s="294">
        <v>5642</v>
      </c>
      <c r="J15" s="292">
        <v>6176</v>
      </c>
      <c r="K15" s="292">
        <v>7231</v>
      </c>
      <c r="L15" s="292">
        <v>6870</v>
      </c>
      <c r="M15" s="292">
        <f t="shared" si="2"/>
        <v>-361</v>
      </c>
      <c r="N15" s="269">
        <f t="shared" si="3"/>
        <v>-4.9923938597704297E-2</v>
      </c>
      <c r="O15" s="11"/>
      <c r="P15" s="11"/>
      <c r="Q15" s="11"/>
      <c r="R15" s="11"/>
      <c r="S15" s="11"/>
      <c r="T15" s="11"/>
      <c r="U15" s="11"/>
      <c r="V15" s="11"/>
      <c r="W15" s="11"/>
      <c r="X15" s="11"/>
      <c r="Y15" s="11"/>
      <c r="Z15" s="11"/>
      <c r="AA15" s="11"/>
      <c r="AB15" s="11"/>
      <c r="AC15" s="11"/>
      <c r="AD15" s="11"/>
      <c r="AE15" s="11"/>
      <c r="AF15" s="11"/>
      <c r="AG15" s="11"/>
      <c r="AH15" s="11"/>
      <c r="AI15" s="11"/>
      <c r="AJ15" s="11"/>
      <c r="AK15" s="11"/>
      <c r="AL15" s="11"/>
      <c r="AM15" s="11"/>
      <c r="AN15" s="11"/>
      <c r="AO15" s="11"/>
      <c r="AP15" s="11"/>
      <c r="AQ15" s="11"/>
      <c r="AR15" s="11"/>
      <c r="AS15" s="11"/>
      <c r="AT15" s="11"/>
      <c r="AU15" s="11"/>
      <c r="AV15" s="11"/>
      <c r="AW15" s="11"/>
      <c r="AX15" s="11"/>
      <c r="AY15" s="11"/>
      <c r="AZ15" s="11"/>
      <c r="BA15" s="11"/>
      <c r="BB15" s="11"/>
      <c r="BC15" s="11"/>
      <c r="BD15" s="11"/>
      <c r="BE15" s="11"/>
      <c r="BF15" s="11"/>
      <c r="BG15" s="11"/>
      <c r="BH15" s="11"/>
      <c r="BI15" s="11"/>
      <c r="BJ15" s="11"/>
      <c r="BK15" s="11"/>
      <c r="BL15" s="11"/>
      <c r="BM15" s="11"/>
      <c r="BN15" s="11"/>
      <c r="BO15" s="11"/>
      <c r="BP15" s="11"/>
      <c r="BQ15" s="11"/>
      <c r="BR15" s="11"/>
      <c r="BS15" s="11"/>
      <c r="BT15" s="11"/>
      <c r="BU15" s="11"/>
      <c r="BV15" s="11"/>
      <c r="BW15" s="11"/>
      <c r="BX15" s="11"/>
      <c r="BY15" s="11"/>
      <c r="BZ15" s="11"/>
      <c r="CA15" s="11"/>
      <c r="CB15" s="11"/>
      <c r="CC15" s="11"/>
      <c r="CD15" s="11"/>
      <c r="CE15" s="11"/>
      <c r="CF15" s="11"/>
      <c r="CG15" s="11"/>
      <c r="CH15" s="11"/>
      <c r="CI15" s="11"/>
      <c r="CJ15" s="11"/>
      <c r="CK15" s="11"/>
      <c r="CL15" s="11"/>
      <c r="CM15" s="11"/>
      <c r="CN15" s="11"/>
      <c r="CO15" s="11"/>
      <c r="CP15" s="11"/>
      <c r="CQ15" s="11"/>
      <c r="CR15" s="11"/>
      <c r="CS15" s="11"/>
      <c r="CT15" s="11"/>
      <c r="CU15" s="11"/>
      <c r="CV15" s="11"/>
      <c r="CW15" s="11"/>
      <c r="CX15" s="11"/>
      <c r="CY15" s="11"/>
      <c r="CZ15" s="11"/>
      <c r="DA15" s="11"/>
      <c r="DB15" s="11"/>
      <c r="DC15" s="11"/>
      <c r="DD15" s="11"/>
      <c r="DE15" s="11"/>
      <c r="DF15" s="11"/>
      <c r="DG15" s="11"/>
      <c r="DH15" s="11"/>
      <c r="DI15" s="11"/>
      <c r="DJ15" s="11"/>
      <c r="DK15" s="11"/>
      <c r="DL15" s="11"/>
      <c r="DM15" s="11"/>
      <c r="DN15" s="11"/>
      <c r="DO15" s="11"/>
      <c r="DP15" s="11"/>
      <c r="DQ15" s="11"/>
      <c r="DR15" s="11"/>
      <c r="DS15" s="11"/>
      <c r="DT15" s="11"/>
      <c r="DU15" s="11"/>
      <c r="DV15" s="11"/>
      <c r="DW15" s="11"/>
      <c r="DX15" s="11"/>
      <c r="DY15" s="11"/>
      <c r="DZ15" s="11"/>
      <c r="EA15" s="11"/>
      <c r="EB15" s="11"/>
      <c r="EC15" s="11"/>
      <c r="ED15" s="11"/>
      <c r="EE15" s="11"/>
      <c r="EF15" s="11"/>
      <c r="EG15" s="11"/>
      <c r="EH15" s="11"/>
      <c r="EI15" s="11"/>
      <c r="EJ15" s="11"/>
      <c r="EK15" s="11"/>
      <c r="EL15" s="11"/>
      <c r="EM15" s="11"/>
      <c r="EN15" s="11"/>
      <c r="EO15" s="11"/>
      <c r="EP15" s="11"/>
      <c r="EQ15" s="11"/>
      <c r="ER15" s="11"/>
      <c r="ES15" s="11"/>
      <c r="ET15" s="11"/>
      <c r="EU15" s="11"/>
      <c r="EV15" s="11"/>
      <c r="EW15" s="11"/>
      <c r="EX15" s="11"/>
      <c r="EY15" s="11"/>
      <c r="EZ15" s="11"/>
      <c r="FA15" s="11"/>
      <c r="FB15" s="11"/>
      <c r="FC15" s="11"/>
      <c r="FD15" s="11"/>
      <c r="FE15" s="11"/>
      <c r="FF15" s="11"/>
      <c r="FG15" s="11"/>
      <c r="FH15" s="11"/>
      <c r="FI15" s="11"/>
      <c r="FJ15" s="11"/>
      <c r="FK15" s="11"/>
      <c r="FL15" s="11"/>
      <c r="FM15" s="11"/>
      <c r="FN15" s="11"/>
      <c r="FO15" s="11"/>
      <c r="FP15" s="11"/>
      <c r="FQ15" s="11"/>
      <c r="FR15" s="11"/>
      <c r="FS15" s="11"/>
      <c r="FT15" s="11"/>
      <c r="FU15" s="11"/>
      <c r="FV15" s="11"/>
      <c r="FW15" s="11"/>
      <c r="FX15" s="11"/>
      <c r="FY15" s="11"/>
      <c r="FZ15" s="11"/>
      <c r="GA15" s="11"/>
      <c r="GB15" s="11"/>
      <c r="GC15" s="11"/>
      <c r="GD15" s="11"/>
      <c r="GE15" s="11"/>
      <c r="GF15" s="11"/>
      <c r="GG15" s="11"/>
      <c r="GH15" s="11"/>
      <c r="GI15" s="11"/>
      <c r="GJ15" s="11"/>
      <c r="GK15" s="11"/>
      <c r="GL15" s="11"/>
      <c r="GM15" s="11"/>
      <c r="GN15" s="11"/>
      <c r="GO15" s="11"/>
      <c r="GP15" s="11"/>
      <c r="GQ15" s="11"/>
      <c r="GR15" s="11"/>
      <c r="GS15" s="11"/>
      <c r="GT15" s="11"/>
      <c r="GU15" s="11"/>
      <c r="GV15" s="11"/>
      <c r="GW15" s="11"/>
      <c r="GX15" s="11"/>
      <c r="GY15" s="11"/>
      <c r="GZ15" s="11"/>
      <c r="HA15" s="11"/>
      <c r="HB15" s="11"/>
      <c r="HC15" s="11"/>
      <c r="HD15" s="11"/>
      <c r="HE15" s="11"/>
      <c r="HF15" s="11"/>
      <c r="HG15" s="11"/>
      <c r="HH15" s="11"/>
      <c r="HI15" s="11"/>
      <c r="HJ15" s="11"/>
      <c r="HK15" s="11"/>
      <c r="HL15" s="11"/>
      <c r="HM15" s="11"/>
      <c r="HN15" s="11"/>
      <c r="HO15" s="11"/>
      <c r="HP15" s="11"/>
      <c r="HQ15" s="11"/>
      <c r="HR15" s="11"/>
      <c r="HS15" s="11"/>
      <c r="HT15" s="11"/>
      <c r="HU15" s="11"/>
      <c r="HV15" s="11"/>
      <c r="HW15" s="11"/>
      <c r="HX15" s="11"/>
      <c r="HY15" s="11"/>
      <c r="HZ15" s="11"/>
      <c r="IA15" s="11"/>
      <c r="IB15" s="11"/>
      <c r="IC15" s="11"/>
      <c r="ID15" s="11"/>
      <c r="IE15" s="11"/>
      <c r="IF15" s="11"/>
      <c r="IG15" s="11"/>
      <c r="IH15" s="11"/>
      <c r="II15" s="11"/>
      <c r="IJ15" s="11"/>
      <c r="IK15" s="11"/>
      <c r="IL15" s="11"/>
      <c r="IM15" s="11"/>
      <c r="IN15" s="11"/>
      <c r="IO15" s="11"/>
      <c r="IP15" s="11"/>
      <c r="IQ15" s="11"/>
      <c r="IR15" s="11"/>
      <c r="IS15" s="11"/>
      <c r="IT15" s="11"/>
    </row>
    <row r="16" spans="1:254" s="252" customFormat="1" ht="27.95" customHeight="1">
      <c r="A16" s="271" t="s">
        <v>34</v>
      </c>
      <c r="B16" s="266">
        <v>4929</v>
      </c>
      <c r="C16" s="266">
        <v>4929</v>
      </c>
      <c r="D16" s="266">
        <v>4929</v>
      </c>
      <c r="E16" s="266">
        <v>4929</v>
      </c>
      <c r="F16" s="268">
        <f t="shared" si="0"/>
        <v>0</v>
      </c>
      <c r="G16" s="269">
        <f>F16/D16</f>
        <v>0</v>
      </c>
      <c r="H16" s="265" t="s">
        <v>35</v>
      </c>
      <c r="I16" s="296">
        <v>45410</v>
      </c>
      <c r="J16" s="292">
        <v>47951</v>
      </c>
      <c r="K16" s="292">
        <v>48364</v>
      </c>
      <c r="L16" s="292">
        <v>48592</v>
      </c>
      <c r="M16" s="292">
        <f t="shared" si="2"/>
        <v>228</v>
      </c>
      <c r="N16" s="269">
        <f t="shared" si="3"/>
        <v>4.7142502687949703E-3</v>
      </c>
      <c r="O16" s="11"/>
      <c r="P16" s="11"/>
      <c r="Q16" s="11"/>
      <c r="R16" s="11"/>
      <c r="S16" s="11"/>
      <c r="T16" s="11"/>
      <c r="U16" s="11"/>
      <c r="V16" s="11"/>
      <c r="W16" s="11"/>
      <c r="X16" s="11"/>
      <c r="Y16" s="11"/>
      <c r="Z16" s="11"/>
      <c r="AA16" s="11"/>
      <c r="AB16" s="11"/>
      <c r="AC16" s="11"/>
      <c r="AD16" s="11"/>
      <c r="AE16" s="11"/>
      <c r="AF16" s="11"/>
      <c r="AG16" s="11"/>
      <c r="AH16" s="11"/>
      <c r="AI16" s="11"/>
      <c r="AJ16" s="11"/>
      <c r="AK16" s="11"/>
      <c r="AL16" s="11"/>
      <c r="AM16" s="11"/>
      <c r="AN16" s="11"/>
      <c r="AO16" s="11"/>
      <c r="AP16" s="11"/>
      <c r="AQ16" s="11"/>
      <c r="AR16" s="11"/>
      <c r="AS16" s="11"/>
      <c r="AT16" s="11"/>
      <c r="AU16" s="11"/>
      <c r="AV16" s="11"/>
      <c r="AW16" s="11"/>
      <c r="AX16" s="11"/>
      <c r="AY16" s="11"/>
      <c r="AZ16" s="11"/>
      <c r="BA16" s="11"/>
      <c r="BB16" s="11"/>
      <c r="BC16" s="11"/>
      <c r="BD16" s="11"/>
      <c r="BE16" s="11"/>
      <c r="BF16" s="11"/>
      <c r="BG16" s="11"/>
      <c r="BH16" s="11"/>
      <c r="BI16" s="11"/>
      <c r="BJ16" s="11"/>
      <c r="BK16" s="11"/>
      <c r="BL16" s="11"/>
      <c r="BM16" s="11"/>
      <c r="BN16" s="11"/>
      <c r="BO16" s="11"/>
      <c r="BP16" s="11"/>
      <c r="BQ16" s="11"/>
      <c r="BR16" s="11"/>
      <c r="BS16" s="11"/>
      <c r="BT16" s="11"/>
      <c r="BU16" s="11"/>
      <c r="BV16" s="11"/>
      <c r="BW16" s="11"/>
      <c r="BX16" s="11"/>
      <c r="BY16" s="11"/>
      <c r="BZ16" s="11"/>
      <c r="CA16" s="11"/>
      <c r="CB16" s="11"/>
      <c r="CC16" s="11"/>
      <c r="CD16" s="11"/>
      <c r="CE16" s="11"/>
      <c r="CF16" s="11"/>
      <c r="CG16" s="11"/>
      <c r="CH16" s="11"/>
      <c r="CI16" s="11"/>
      <c r="CJ16" s="11"/>
      <c r="CK16" s="11"/>
      <c r="CL16" s="11"/>
      <c r="CM16" s="11"/>
      <c r="CN16" s="11"/>
      <c r="CO16" s="11"/>
      <c r="CP16" s="11"/>
      <c r="CQ16" s="11"/>
      <c r="CR16" s="11"/>
      <c r="CS16" s="11"/>
      <c r="CT16" s="11"/>
      <c r="CU16" s="11"/>
      <c r="CV16" s="11"/>
      <c r="CW16" s="11"/>
      <c r="CX16" s="11"/>
      <c r="CY16" s="11"/>
      <c r="CZ16" s="11"/>
      <c r="DA16" s="11"/>
      <c r="DB16" s="11"/>
      <c r="DC16" s="11"/>
      <c r="DD16" s="11"/>
      <c r="DE16" s="11"/>
      <c r="DF16" s="11"/>
      <c r="DG16" s="11"/>
      <c r="DH16" s="11"/>
      <c r="DI16" s="11"/>
      <c r="DJ16" s="11"/>
      <c r="DK16" s="11"/>
      <c r="DL16" s="11"/>
      <c r="DM16" s="11"/>
      <c r="DN16" s="11"/>
      <c r="DO16" s="11"/>
      <c r="DP16" s="11"/>
      <c r="DQ16" s="11"/>
      <c r="DR16" s="11"/>
      <c r="DS16" s="11"/>
      <c r="DT16" s="11"/>
      <c r="DU16" s="11"/>
      <c r="DV16" s="11"/>
      <c r="DW16" s="11"/>
      <c r="DX16" s="11"/>
      <c r="DY16" s="11"/>
      <c r="DZ16" s="11"/>
      <c r="EA16" s="11"/>
      <c r="EB16" s="11"/>
      <c r="EC16" s="11"/>
      <c r="ED16" s="11"/>
      <c r="EE16" s="11"/>
      <c r="EF16" s="11"/>
      <c r="EG16" s="11"/>
      <c r="EH16" s="11"/>
      <c r="EI16" s="11"/>
      <c r="EJ16" s="11"/>
      <c r="EK16" s="11"/>
      <c r="EL16" s="11"/>
      <c r="EM16" s="11"/>
      <c r="EN16" s="11"/>
      <c r="EO16" s="11"/>
      <c r="EP16" s="11"/>
      <c r="EQ16" s="11"/>
      <c r="ER16" s="11"/>
      <c r="ES16" s="11"/>
      <c r="ET16" s="11"/>
      <c r="EU16" s="11"/>
      <c r="EV16" s="11"/>
      <c r="EW16" s="11"/>
      <c r="EX16" s="11"/>
      <c r="EY16" s="11"/>
      <c r="EZ16" s="11"/>
      <c r="FA16" s="11"/>
      <c r="FB16" s="11"/>
      <c r="FC16" s="11"/>
      <c r="FD16" s="11"/>
      <c r="FE16" s="11"/>
      <c r="FF16" s="11"/>
      <c r="FG16" s="11"/>
      <c r="FH16" s="11"/>
      <c r="FI16" s="11"/>
      <c r="FJ16" s="11"/>
      <c r="FK16" s="11"/>
      <c r="FL16" s="11"/>
      <c r="FM16" s="11"/>
      <c r="FN16" s="11"/>
      <c r="FO16" s="11"/>
      <c r="FP16" s="11"/>
      <c r="FQ16" s="11"/>
      <c r="FR16" s="11"/>
      <c r="FS16" s="11"/>
      <c r="FT16" s="11"/>
      <c r="FU16" s="11"/>
      <c r="FV16" s="11"/>
      <c r="FW16" s="11"/>
      <c r="FX16" s="11"/>
      <c r="FY16" s="11"/>
      <c r="FZ16" s="11"/>
      <c r="GA16" s="11"/>
      <c r="GB16" s="11"/>
      <c r="GC16" s="11"/>
      <c r="GD16" s="11"/>
      <c r="GE16" s="11"/>
      <c r="GF16" s="11"/>
      <c r="GG16" s="11"/>
      <c r="GH16" s="11"/>
      <c r="GI16" s="11"/>
      <c r="GJ16" s="11"/>
      <c r="GK16" s="11"/>
      <c r="GL16" s="11"/>
      <c r="GM16" s="11"/>
      <c r="GN16" s="11"/>
      <c r="GO16" s="11"/>
      <c r="GP16" s="11"/>
      <c r="GQ16" s="11"/>
      <c r="GR16" s="11"/>
      <c r="GS16" s="11"/>
      <c r="GT16" s="11"/>
      <c r="GU16" s="11"/>
      <c r="GV16" s="11"/>
      <c r="GW16" s="11"/>
      <c r="GX16" s="11"/>
      <c r="GY16" s="11"/>
      <c r="GZ16" s="11"/>
      <c r="HA16" s="11"/>
      <c r="HB16" s="11"/>
      <c r="HC16" s="11"/>
      <c r="HD16" s="11"/>
      <c r="HE16" s="11"/>
      <c r="HF16" s="11"/>
      <c r="HG16" s="11"/>
      <c r="HH16" s="11"/>
      <c r="HI16" s="11"/>
      <c r="HJ16" s="11"/>
      <c r="HK16" s="11"/>
      <c r="HL16" s="11"/>
      <c r="HM16" s="11"/>
      <c r="HN16" s="11"/>
      <c r="HO16" s="11"/>
      <c r="HP16" s="11"/>
      <c r="HQ16" s="11"/>
      <c r="HR16" s="11"/>
      <c r="HS16" s="11"/>
      <c r="HT16" s="11"/>
      <c r="HU16" s="11"/>
      <c r="HV16" s="11"/>
      <c r="HW16" s="11"/>
      <c r="HX16" s="11"/>
      <c r="HY16" s="11"/>
      <c r="HZ16" s="11"/>
      <c r="IA16" s="11"/>
      <c r="IB16" s="11"/>
      <c r="IC16" s="11"/>
      <c r="ID16" s="11"/>
      <c r="IE16" s="11"/>
      <c r="IF16" s="11"/>
      <c r="IG16" s="11"/>
      <c r="IH16" s="11"/>
      <c r="II16" s="11"/>
      <c r="IJ16" s="11"/>
      <c r="IK16" s="11"/>
      <c r="IL16" s="11"/>
      <c r="IM16" s="11"/>
      <c r="IN16" s="11"/>
      <c r="IO16" s="11"/>
      <c r="IP16" s="11"/>
      <c r="IQ16" s="11"/>
      <c r="IR16" s="11"/>
      <c r="IS16" s="11"/>
      <c r="IT16" s="11"/>
    </row>
    <row r="17" spans="1:254" s="252" customFormat="1" ht="27.95" customHeight="1">
      <c r="A17" s="267" t="s">
        <v>36</v>
      </c>
      <c r="B17" s="266">
        <v>1795</v>
      </c>
      <c r="C17" s="266">
        <v>1864</v>
      </c>
      <c r="D17" s="266">
        <v>1742</v>
      </c>
      <c r="E17" s="266">
        <v>1742</v>
      </c>
      <c r="F17" s="268">
        <f t="shared" si="0"/>
        <v>0</v>
      </c>
      <c r="G17" s="269">
        <f>F17/D17</f>
        <v>0</v>
      </c>
      <c r="H17" s="272" t="s">
        <v>37</v>
      </c>
      <c r="I17" s="297">
        <v>8062</v>
      </c>
      <c r="J17" s="298">
        <v>8818</v>
      </c>
      <c r="K17" s="292">
        <v>8635</v>
      </c>
      <c r="L17" s="292">
        <v>8742</v>
      </c>
      <c r="M17" s="299">
        <f t="shared" si="2"/>
        <v>107</v>
      </c>
      <c r="N17" s="269">
        <f t="shared" si="3"/>
        <v>1.23914302258251E-2</v>
      </c>
      <c r="O17" s="11"/>
      <c r="P17" s="11"/>
      <c r="Q17" s="11"/>
      <c r="R17" s="11"/>
      <c r="S17" s="11"/>
      <c r="T17" s="11"/>
      <c r="U17" s="11"/>
      <c r="V17" s="11"/>
      <c r="W17" s="11"/>
      <c r="X17" s="11"/>
      <c r="Y17" s="11"/>
      <c r="Z17" s="11"/>
      <c r="AA17" s="11"/>
      <c r="AB17" s="11"/>
      <c r="AC17" s="11"/>
      <c r="AD17" s="11"/>
      <c r="AE17" s="11"/>
      <c r="AF17" s="11"/>
      <c r="AG17" s="11"/>
      <c r="AH17" s="11"/>
      <c r="AI17" s="11"/>
      <c r="AJ17" s="11"/>
      <c r="AK17" s="11"/>
      <c r="AL17" s="11"/>
      <c r="AM17" s="11"/>
      <c r="AN17" s="11"/>
      <c r="AO17" s="11"/>
      <c r="AP17" s="11"/>
      <c r="AQ17" s="11"/>
      <c r="AR17" s="11"/>
      <c r="AS17" s="11"/>
      <c r="AT17" s="11"/>
      <c r="AU17" s="11"/>
      <c r="AV17" s="11"/>
      <c r="AW17" s="11"/>
      <c r="AX17" s="11"/>
      <c r="AY17" s="11"/>
      <c r="AZ17" s="11"/>
      <c r="BA17" s="11"/>
      <c r="BB17" s="11"/>
      <c r="BC17" s="11"/>
      <c r="BD17" s="11"/>
      <c r="BE17" s="11"/>
      <c r="BF17" s="11"/>
      <c r="BG17" s="11"/>
      <c r="BH17" s="11"/>
      <c r="BI17" s="11"/>
      <c r="BJ17" s="11"/>
      <c r="BK17" s="11"/>
      <c r="BL17" s="11"/>
      <c r="BM17" s="11"/>
      <c r="BN17" s="11"/>
      <c r="BO17" s="11"/>
      <c r="BP17" s="11"/>
      <c r="BQ17" s="11"/>
      <c r="BR17" s="11"/>
      <c r="BS17" s="11"/>
      <c r="BT17" s="11"/>
      <c r="BU17" s="11"/>
      <c r="BV17" s="11"/>
      <c r="BW17" s="11"/>
      <c r="BX17" s="11"/>
      <c r="BY17" s="11"/>
      <c r="BZ17" s="11"/>
      <c r="CA17" s="11"/>
      <c r="CB17" s="11"/>
      <c r="CC17" s="11"/>
      <c r="CD17" s="11"/>
      <c r="CE17" s="11"/>
      <c r="CF17" s="11"/>
      <c r="CG17" s="11"/>
      <c r="CH17" s="11"/>
      <c r="CI17" s="11"/>
      <c r="CJ17" s="11"/>
      <c r="CK17" s="11"/>
      <c r="CL17" s="11"/>
      <c r="CM17" s="11"/>
      <c r="CN17" s="11"/>
      <c r="CO17" s="11"/>
      <c r="CP17" s="11"/>
      <c r="CQ17" s="11"/>
      <c r="CR17" s="11"/>
      <c r="CS17" s="11"/>
      <c r="CT17" s="11"/>
      <c r="CU17" s="11"/>
      <c r="CV17" s="11"/>
      <c r="CW17" s="11"/>
      <c r="CX17" s="11"/>
      <c r="CY17" s="11"/>
      <c r="CZ17" s="11"/>
      <c r="DA17" s="11"/>
      <c r="DB17" s="11"/>
      <c r="DC17" s="11"/>
      <c r="DD17" s="11"/>
      <c r="DE17" s="11"/>
      <c r="DF17" s="11"/>
      <c r="DG17" s="11"/>
      <c r="DH17" s="11"/>
      <c r="DI17" s="11"/>
      <c r="DJ17" s="11"/>
      <c r="DK17" s="11"/>
      <c r="DL17" s="11"/>
      <c r="DM17" s="11"/>
      <c r="DN17" s="11"/>
      <c r="DO17" s="11"/>
      <c r="DP17" s="11"/>
      <c r="DQ17" s="11"/>
      <c r="DR17" s="11"/>
      <c r="DS17" s="11"/>
      <c r="DT17" s="11"/>
      <c r="DU17" s="11"/>
      <c r="DV17" s="11"/>
      <c r="DW17" s="11"/>
      <c r="DX17" s="11"/>
      <c r="DY17" s="11"/>
      <c r="DZ17" s="11"/>
      <c r="EA17" s="11"/>
      <c r="EB17" s="11"/>
      <c r="EC17" s="11"/>
      <c r="ED17" s="11"/>
      <c r="EE17" s="11"/>
      <c r="EF17" s="11"/>
      <c r="EG17" s="11"/>
      <c r="EH17" s="11"/>
      <c r="EI17" s="11"/>
      <c r="EJ17" s="11"/>
      <c r="EK17" s="11"/>
      <c r="EL17" s="11"/>
      <c r="EM17" s="11"/>
      <c r="EN17" s="11"/>
      <c r="EO17" s="11"/>
      <c r="EP17" s="11"/>
      <c r="EQ17" s="11"/>
      <c r="ER17" s="11"/>
      <c r="ES17" s="11"/>
      <c r="ET17" s="11"/>
      <c r="EU17" s="11"/>
      <c r="EV17" s="11"/>
      <c r="EW17" s="11"/>
      <c r="EX17" s="11"/>
      <c r="EY17" s="11"/>
      <c r="EZ17" s="11"/>
      <c r="FA17" s="11"/>
      <c r="FB17" s="11"/>
      <c r="FC17" s="11"/>
      <c r="FD17" s="11"/>
      <c r="FE17" s="11"/>
      <c r="FF17" s="11"/>
      <c r="FG17" s="11"/>
      <c r="FH17" s="11"/>
      <c r="FI17" s="11"/>
      <c r="FJ17" s="11"/>
      <c r="FK17" s="11"/>
      <c r="FL17" s="11"/>
      <c r="FM17" s="11"/>
      <c r="FN17" s="11"/>
      <c r="FO17" s="11"/>
      <c r="FP17" s="11"/>
      <c r="FQ17" s="11"/>
      <c r="FR17" s="11"/>
      <c r="FS17" s="11"/>
      <c r="FT17" s="11"/>
      <c r="FU17" s="11"/>
      <c r="FV17" s="11"/>
      <c r="FW17" s="11"/>
      <c r="FX17" s="11"/>
      <c r="FY17" s="11"/>
      <c r="FZ17" s="11"/>
      <c r="GA17" s="11"/>
      <c r="GB17" s="11"/>
      <c r="GC17" s="11"/>
      <c r="GD17" s="11"/>
      <c r="GE17" s="11"/>
      <c r="GF17" s="11"/>
      <c r="GG17" s="11"/>
      <c r="GH17" s="11"/>
      <c r="GI17" s="11"/>
      <c r="GJ17" s="11"/>
      <c r="GK17" s="11"/>
      <c r="GL17" s="11"/>
      <c r="GM17" s="11"/>
      <c r="GN17" s="11"/>
      <c r="GO17" s="11"/>
      <c r="GP17" s="11"/>
      <c r="GQ17" s="11"/>
      <c r="GR17" s="11"/>
      <c r="GS17" s="11"/>
      <c r="GT17" s="11"/>
      <c r="GU17" s="11"/>
      <c r="GV17" s="11"/>
      <c r="GW17" s="11"/>
      <c r="GX17" s="11"/>
      <c r="GY17" s="11"/>
      <c r="GZ17" s="11"/>
      <c r="HA17" s="11"/>
      <c r="HB17" s="11"/>
      <c r="HC17" s="11"/>
      <c r="HD17" s="11"/>
      <c r="HE17" s="11"/>
      <c r="HF17" s="11"/>
      <c r="HG17" s="11"/>
      <c r="HH17" s="11"/>
      <c r="HI17" s="11"/>
      <c r="HJ17" s="11"/>
      <c r="HK17" s="11"/>
      <c r="HL17" s="11"/>
      <c r="HM17" s="11"/>
      <c r="HN17" s="11"/>
      <c r="HO17" s="11"/>
      <c r="HP17" s="11"/>
      <c r="HQ17" s="11"/>
      <c r="HR17" s="11"/>
      <c r="HS17" s="11"/>
      <c r="HT17" s="11"/>
      <c r="HU17" s="11"/>
      <c r="HV17" s="11"/>
      <c r="HW17" s="11"/>
      <c r="HX17" s="11"/>
      <c r="HY17" s="11"/>
      <c r="HZ17" s="11"/>
      <c r="IA17" s="11"/>
      <c r="IB17" s="11"/>
      <c r="IC17" s="11"/>
      <c r="ID17" s="11"/>
      <c r="IE17" s="11"/>
      <c r="IF17" s="11"/>
      <c r="IG17" s="11"/>
      <c r="IH17" s="11"/>
      <c r="II17" s="11"/>
      <c r="IJ17" s="11"/>
      <c r="IK17" s="11"/>
      <c r="IL17" s="11"/>
      <c r="IM17" s="11"/>
      <c r="IN17" s="11"/>
      <c r="IO17" s="11"/>
      <c r="IP17" s="11"/>
      <c r="IQ17" s="11"/>
      <c r="IR17" s="11"/>
      <c r="IS17" s="11"/>
      <c r="IT17" s="11"/>
    </row>
    <row r="18" spans="1:254" s="252" customFormat="1" ht="27.95" customHeight="1">
      <c r="A18" s="267" t="s">
        <v>38</v>
      </c>
      <c r="B18" s="266">
        <v>13000</v>
      </c>
      <c r="C18" s="266">
        <v>13000</v>
      </c>
      <c r="D18" s="266">
        <v>13000</v>
      </c>
      <c r="E18" s="266"/>
      <c r="F18" s="268">
        <f t="shared" si="0"/>
        <v>-13000</v>
      </c>
      <c r="G18" s="269">
        <f>F18/D18</f>
        <v>-1</v>
      </c>
      <c r="H18" s="265" t="s">
        <v>39</v>
      </c>
      <c r="I18" s="300">
        <v>3251</v>
      </c>
      <c r="J18" s="298">
        <v>3506</v>
      </c>
      <c r="K18" s="292">
        <v>2376</v>
      </c>
      <c r="L18" s="292">
        <v>2200</v>
      </c>
      <c r="M18" s="292">
        <f t="shared" si="2"/>
        <v>-176</v>
      </c>
      <c r="N18" s="269">
        <f t="shared" si="3"/>
        <v>-7.4074074074074098E-2</v>
      </c>
      <c r="O18" s="11"/>
      <c r="P18" s="11"/>
      <c r="Q18" s="11"/>
      <c r="R18" s="11"/>
      <c r="S18" s="11"/>
      <c r="T18" s="11"/>
      <c r="U18" s="11"/>
      <c r="V18" s="11"/>
      <c r="W18" s="11"/>
      <c r="X18" s="11"/>
      <c r="Y18" s="11"/>
      <c r="Z18" s="11"/>
      <c r="AA18" s="11"/>
      <c r="AB18" s="11"/>
      <c r="AC18" s="11"/>
      <c r="AD18" s="11"/>
      <c r="AE18" s="11"/>
      <c r="AF18" s="11"/>
      <c r="AG18" s="11"/>
      <c r="AH18" s="11"/>
      <c r="AI18" s="11"/>
      <c r="AJ18" s="11"/>
      <c r="AK18" s="11"/>
      <c r="AL18" s="11"/>
      <c r="AM18" s="11"/>
      <c r="AN18" s="11"/>
      <c r="AO18" s="11"/>
      <c r="AP18" s="11"/>
      <c r="AQ18" s="11"/>
      <c r="AR18" s="11"/>
      <c r="AS18" s="11"/>
      <c r="AT18" s="11"/>
      <c r="AU18" s="11"/>
      <c r="AV18" s="11"/>
      <c r="AW18" s="11"/>
      <c r="AX18" s="11"/>
      <c r="AY18" s="11"/>
      <c r="AZ18" s="11"/>
      <c r="BA18" s="11"/>
      <c r="BB18" s="11"/>
      <c r="BC18" s="11"/>
      <c r="BD18" s="11"/>
      <c r="BE18" s="11"/>
      <c r="BF18" s="11"/>
      <c r="BG18" s="11"/>
      <c r="BH18" s="11"/>
      <c r="BI18" s="11"/>
      <c r="BJ18" s="11"/>
      <c r="BK18" s="11"/>
      <c r="BL18" s="11"/>
      <c r="BM18" s="11"/>
      <c r="BN18" s="11"/>
      <c r="BO18" s="11"/>
      <c r="BP18" s="11"/>
      <c r="BQ18" s="11"/>
      <c r="BR18" s="11"/>
      <c r="BS18" s="11"/>
      <c r="BT18" s="11"/>
      <c r="BU18" s="11"/>
      <c r="BV18" s="11"/>
      <c r="BW18" s="11"/>
      <c r="BX18" s="11"/>
      <c r="BY18" s="11"/>
      <c r="BZ18" s="11"/>
      <c r="CA18" s="11"/>
      <c r="CB18" s="11"/>
      <c r="CC18" s="11"/>
      <c r="CD18" s="11"/>
      <c r="CE18" s="11"/>
      <c r="CF18" s="11"/>
      <c r="CG18" s="11"/>
      <c r="CH18" s="11"/>
      <c r="CI18" s="11"/>
      <c r="CJ18" s="11"/>
      <c r="CK18" s="11"/>
      <c r="CL18" s="11"/>
      <c r="CM18" s="11"/>
      <c r="CN18" s="11"/>
      <c r="CO18" s="11"/>
      <c r="CP18" s="11"/>
      <c r="CQ18" s="11"/>
      <c r="CR18" s="11"/>
      <c r="CS18" s="11"/>
      <c r="CT18" s="11"/>
      <c r="CU18" s="11"/>
      <c r="CV18" s="11"/>
      <c r="CW18" s="11"/>
      <c r="CX18" s="11"/>
      <c r="CY18" s="11"/>
      <c r="CZ18" s="11"/>
      <c r="DA18" s="11"/>
      <c r="DB18" s="11"/>
      <c r="DC18" s="11"/>
      <c r="DD18" s="11"/>
      <c r="DE18" s="11"/>
      <c r="DF18" s="11"/>
      <c r="DG18" s="11"/>
      <c r="DH18" s="11"/>
      <c r="DI18" s="11"/>
      <c r="DJ18" s="11"/>
      <c r="DK18" s="11"/>
      <c r="DL18" s="11"/>
      <c r="DM18" s="11"/>
      <c r="DN18" s="11"/>
      <c r="DO18" s="11"/>
      <c r="DP18" s="11"/>
      <c r="DQ18" s="11"/>
      <c r="DR18" s="11"/>
      <c r="DS18" s="11"/>
      <c r="DT18" s="11"/>
      <c r="DU18" s="11"/>
      <c r="DV18" s="11"/>
      <c r="DW18" s="11"/>
      <c r="DX18" s="11"/>
      <c r="DY18" s="11"/>
      <c r="DZ18" s="11"/>
      <c r="EA18" s="11"/>
      <c r="EB18" s="11"/>
      <c r="EC18" s="11"/>
      <c r="ED18" s="11"/>
      <c r="EE18" s="11"/>
      <c r="EF18" s="11"/>
      <c r="EG18" s="11"/>
      <c r="EH18" s="11"/>
      <c r="EI18" s="11"/>
      <c r="EJ18" s="11"/>
      <c r="EK18" s="11"/>
      <c r="EL18" s="11"/>
      <c r="EM18" s="11"/>
      <c r="EN18" s="11"/>
      <c r="EO18" s="11"/>
      <c r="EP18" s="11"/>
      <c r="EQ18" s="11"/>
      <c r="ER18" s="11"/>
      <c r="ES18" s="11"/>
      <c r="ET18" s="11"/>
      <c r="EU18" s="11"/>
      <c r="EV18" s="11"/>
      <c r="EW18" s="11"/>
      <c r="EX18" s="11"/>
      <c r="EY18" s="11"/>
      <c r="EZ18" s="11"/>
      <c r="FA18" s="11"/>
      <c r="FB18" s="11"/>
      <c r="FC18" s="11"/>
      <c r="FD18" s="11"/>
      <c r="FE18" s="11"/>
      <c r="FF18" s="11"/>
      <c r="FG18" s="11"/>
      <c r="FH18" s="11"/>
      <c r="FI18" s="11"/>
      <c r="FJ18" s="11"/>
      <c r="FK18" s="11"/>
      <c r="FL18" s="11"/>
      <c r="FM18" s="11"/>
      <c r="FN18" s="11"/>
      <c r="FO18" s="11"/>
      <c r="FP18" s="11"/>
      <c r="FQ18" s="11"/>
      <c r="FR18" s="11"/>
      <c r="FS18" s="11"/>
      <c r="FT18" s="11"/>
      <c r="FU18" s="11"/>
      <c r="FV18" s="11"/>
      <c r="FW18" s="11"/>
      <c r="FX18" s="11"/>
      <c r="FY18" s="11"/>
      <c r="FZ18" s="11"/>
      <c r="GA18" s="11"/>
      <c r="GB18" s="11"/>
      <c r="GC18" s="11"/>
      <c r="GD18" s="11"/>
      <c r="GE18" s="11"/>
      <c r="GF18" s="11"/>
      <c r="GG18" s="11"/>
      <c r="GH18" s="11"/>
      <c r="GI18" s="11"/>
      <c r="GJ18" s="11"/>
      <c r="GK18" s="11"/>
      <c r="GL18" s="11"/>
      <c r="GM18" s="11"/>
      <c r="GN18" s="11"/>
      <c r="GO18" s="11"/>
      <c r="GP18" s="11"/>
      <c r="GQ18" s="11"/>
      <c r="GR18" s="11"/>
      <c r="GS18" s="11"/>
      <c r="GT18" s="11"/>
      <c r="GU18" s="11"/>
      <c r="GV18" s="11"/>
      <c r="GW18" s="11"/>
      <c r="GX18" s="11"/>
      <c r="GY18" s="11"/>
      <c r="GZ18" s="11"/>
      <c r="HA18" s="11"/>
      <c r="HB18" s="11"/>
      <c r="HC18" s="11"/>
      <c r="HD18" s="11"/>
      <c r="HE18" s="11"/>
      <c r="HF18" s="11"/>
      <c r="HG18" s="11"/>
      <c r="HH18" s="11"/>
      <c r="HI18" s="11"/>
      <c r="HJ18" s="11"/>
      <c r="HK18" s="11"/>
      <c r="HL18" s="11"/>
      <c r="HM18" s="11"/>
      <c r="HN18" s="11"/>
      <c r="HO18" s="11"/>
      <c r="HP18" s="11"/>
      <c r="HQ18" s="11"/>
      <c r="HR18" s="11"/>
      <c r="HS18" s="11"/>
      <c r="HT18" s="11"/>
      <c r="HU18" s="11"/>
      <c r="HV18" s="11"/>
      <c r="HW18" s="11"/>
      <c r="HX18" s="11"/>
      <c r="HY18" s="11"/>
      <c r="HZ18" s="11"/>
      <c r="IA18" s="11"/>
      <c r="IB18" s="11"/>
      <c r="IC18" s="11"/>
      <c r="ID18" s="11"/>
      <c r="IE18" s="11"/>
      <c r="IF18" s="11"/>
      <c r="IG18" s="11"/>
      <c r="IH18" s="11"/>
      <c r="II18" s="11"/>
      <c r="IJ18" s="11"/>
      <c r="IK18" s="11"/>
      <c r="IL18" s="11"/>
      <c r="IM18" s="11"/>
      <c r="IN18" s="11"/>
      <c r="IO18" s="11"/>
      <c r="IP18" s="11"/>
      <c r="IQ18" s="11"/>
      <c r="IR18" s="11"/>
      <c r="IS18" s="11"/>
      <c r="IT18" s="11"/>
    </row>
    <row r="19" spans="1:254" s="252" customFormat="1" ht="27.95" customHeight="1">
      <c r="A19" s="267" t="s">
        <v>40</v>
      </c>
      <c r="B19" s="266"/>
      <c r="C19" s="266"/>
      <c r="D19" s="266">
        <v>0</v>
      </c>
      <c r="E19" s="266">
        <v>5000</v>
      </c>
      <c r="F19" s="262">
        <f t="shared" si="0"/>
        <v>5000</v>
      </c>
      <c r="G19" s="263"/>
      <c r="H19" s="273" t="s">
        <v>41</v>
      </c>
      <c r="I19" s="294">
        <v>1255</v>
      </c>
      <c r="J19" s="301">
        <v>1129</v>
      </c>
      <c r="K19" s="292">
        <v>779</v>
      </c>
      <c r="L19" s="292">
        <v>810</v>
      </c>
      <c r="M19" s="292">
        <f t="shared" si="2"/>
        <v>31</v>
      </c>
      <c r="N19" s="269">
        <f t="shared" si="3"/>
        <v>3.9794608472400503E-2</v>
      </c>
      <c r="O19" s="11"/>
      <c r="P19" s="11"/>
      <c r="Q19" s="11"/>
      <c r="R19" s="11"/>
      <c r="S19" s="11"/>
      <c r="T19" s="11"/>
      <c r="U19" s="11"/>
      <c r="V19" s="11"/>
      <c r="W19" s="11"/>
      <c r="X19" s="11"/>
      <c r="Y19" s="11"/>
      <c r="Z19" s="11"/>
      <c r="AA19" s="11"/>
      <c r="AB19" s="11"/>
      <c r="AC19" s="11"/>
      <c r="AD19" s="11"/>
      <c r="AE19" s="11"/>
      <c r="AF19" s="11"/>
      <c r="AG19" s="11"/>
      <c r="AH19" s="11"/>
      <c r="AI19" s="11"/>
      <c r="AJ19" s="11"/>
      <c r="AK19" s="11"/>
      <c r="AL19" s="11"/>
      <c r="AM19" s="11"/>
      <c r="AN19" s="11"/>
      <c r="AO19" s="11"/>
      <c r="AP19" s="11"/>
      <c r="AQ19" s="11"/>
      <c r="AR19" s="11"/>
      <c r="AS19" s="11"/>
      <c r="AT19" s="11"/>
      <c r="AU19" s="11"/>
      <c r="AV19" s="11"/>
      <c r="AW19" s="11"/>
      <c r="AX19" s="11"/>
      <c r="AY19" s="11"/>
      <c r="AZ19" s="11"/>
      <c r="BA19" s="11"/>
      <c r="BB19" s="11"/>
      <c r="BC19" s="11"/>
      <c r="BD19" s="11"/>
      <c r="BE19" s="11"/>
      <c r="BF19" s="11"/>
      <c r="BG19" s="11"/>
      <c r="BH19" s="11"/>
      <c r="BI19" s="11"/>
      <c r="BJ19" s="11"/>
      <c r="BK19" s="11"/>
      <c r="BL19" s="11"/>
      <c r="BM19" s="11"/>
      <c r="BN19" s="11"/>
      <c r="BO19" s="11"/>
      <c r="BP19" s="11"/>
      <c r="BQ19" s="11"/>
      <c r="BR19" s="11"/>
      <c r="BS19" s="11"/>
      <c r="BT19" s="11"/>
      <c r="BU19" s="11"/>
      <c r="BV19" s="11"/>
      <c r="BW19" s="11"/>
      <c r="BX19" s="11"/>
      <c r="BY19" s="11"/>
      <c r="BZ19" s="11"/>
      <c r="CA19" s="11"/>
      <c r="CB19" s="11"/>
      <c r="CC19" s="11"/>
      <c r="CD19" s="11"/>
      <c r="CE19" s="11"/>
      <c r="CF19" s="11"/>
      <c r="CG19" s="11"/>
      <c r="CH19" s="11"/>
      <c r="CI19" s="11"/>
      <c r="CJ19" s="11"/>
      <c r="CK19" s="11"/>
      <c r="CL19" s="11"/>
      <c r="CM19" s="11"/>
      <c r="CN19" s="11"/>
      <c r="CO19" s="11"/>
      <c r="CP19" s="11"/>
      <c r="CQ19" s="11"/>
      <c r="CR19" s="11"/>
      <c r="CS19" s="11"/>
      <c r="CT19" s="11"/>
      <c r="CU19" s="11"/>
      <c r="CV19" s="11"/>
      <c r="CW19" s="11"/>
      <c r="CX19" s="11"/>
      <c r="CY19" s="11"/>
      <c r="CZ19" s="11"/>
      <c r="DA19" s="11"/>
      <c r="DB19" s="11"/>
      <c r="DC19" s="11"/>
      <c r="DD19" s="11"/>
      <c r="DE19" s="11"/>
      <c r="DF19" s="11"/>
      <c r="DG19" s="11"/>
      <c r="DH19" s="11"/>
      <c r="DI19" s="11"/>
      <c r="DJ19" s="11"/>
      <c r="DK19" s="11"/>
      <c r="DL19" s="11"/>
      <c r="DM19" s="11"/>
      <c r="DN19" s="11"/>
      <c r="DO19" s="11"/>
      <c r="DP19" s="11"/>
      <c r="DQ19" s="11"/>
      <c r="DR19" s="11"/>
      <c r="DS19" s="11"/>
      <c r="DT19" s="11"/>
      <c r="DU19" s="11"/>
      <c r="DV19" s="11"/>
      <c r="DW19" s="11"/>
      <c r="DX19" s="11"/>
      <c r="DY19" s="11"/>
      <c r="DZ19" s="11"/>
      <c r="EA19" s="11"/>
      <c r="EB19" s="11"/>
      <c r="EC19" s="11"/>
      <c r="ED19" s="11"/>
      <c r="EE19" s="11"/>
      <c r="EF19" s="11"/>
      <c r="EG19" s="11"/>
      <c r="EH19" s="11"/>
      <c r="EI19" s="11"/>
      <c r="EJ19" s="11"/>
      <c r="EK19" s="11"/>
      <c r="EL19" s="11"/>
      <c r="EM19" s="11"/>
      <c r="EN19" s="11"/>
      <c r="EO19" s="11"/>
      <c r="EP19" s="11"/>
      <c r="EQ19" s="11"/>
      <c r="ER19" s="11"/>
      <c r="ES19" s="11"/>
      <c r="ET19" s="11"/>
      <c r="EU19" s="11"/>
      <c r="EV19" s="11"/>
      <c r="EW19" s="11"/>
      <c r="EX19" s="11"/>
      <c r="EY19" s="11"/>
      <c r="EZ19" s="11"/>
      <c r="FA19" s="11"/>
      <c r="FB19" s="11"/>
      <c r="FC19" s="11"/>
      <c r="FD19" s="11"/>
      <c r="FE19" s="11"/>
      <c r="FF19" s="11"/>
      <c r="FG19" s="11"/>
      <c r="FH19" s="11"/>
      <c r="FI19" s="11"/>
      <c r="FJ19" s="11"/>
      <c r="FK19" s="11"/>
      <c r="FL19" s="11"/>
      <c r="FM19" s="11"/>
      <c r="FN19" s="11"/>
      <c r="FO19" s="11"/>
      <c r="FP19" s="11"/>
      <c r="FQ19" s="11"/>
      <c r="FR19" s="11"/>
      <c r="FS19" s="11"/>
      <c r="FT19" s="11"/>
      <c r="FU19" s="11"/>
      <c r="FV19" s="11"/>
      <c r="FW19" s="11"/>
      <c r="FX19" s="11"/>
      <c r="FY19" s="11"/>
      <c r="FZ19" s="11"/>
      <c r="GA19" s="11"/>
      <c r="GB19" s="11"/>
      <c r="GC19" s="11"/>
      <c r="GD19" s="11"/>
      <c r="GE19" s="11"/>
      <c r="GF19" s="11"/>
      <c r="GG19" s="11"/>
      <c r="GH19" s="11"/>
      <c r="GI19" s="11"/>
      <c r="GJ19" s="11"/>
      <c r="GK19" s="11"/>
      <c r="GL19" s="11"/>
      <c r="GM19" s="11"/>
      <c r="GN19" s="11"/>
      <c r="GO19" s="11"/>
      <c r="GP19" s="11"/>
      <c r="GQ19" s="11"/>
      <c r="GR19" s="11"/>
      <c r="GS19" s="11"/>
      <c r="GT19" s="11"/>
      <c r="GU19" s="11"/>
      <c r="GV19" s="11"/>
      <c r="GW19" s="11"/>
      <c r="GX19" s="11"/>
      <c r="GY19" s="11"/>
      <c r="GZ19" s="11"/>
      <c r="HA19" s="11"/>
      <c r="HB19" s="11"/>
      <c r="HC19" s="11"/>
      <c r="HD19" s="11"/>
      <c r="HE19" s="11"/>
      <c r="HF19" s="11"/>
      <c r="HG19" s="11"/>
      <c r="HH19" s="11"/>
      <c r="HI19" s="11"/>
      <c r="HJ19" s="11"/>
      <c r="HK19" s="11"/>
      <c r="HL19" s="11"/>
      <c r="HM19" s="11"/>
      <c r="HN19" s="11"/>
      <c r="HO19" s="11"/>
      <c r="HP19" s="11"/>
      <c r="HQ19" s="11"/>
      <c r="HR19" s="11"/>
      <c r="HS19" s="11"/>
      <c r="HT19" s="11"/>
      <c r="HU19" s="11"/>
      <c r="HV19" s="11"/>
      <c r="HW19" s="11"/>
      <c r="HX19" s="11"/>
      <c r="HY19" s="11"/>
      <c r="HZ19" s="11"/>
      <c r="IA19" s="11"/>
      <c r="IB19" s="11"/>
      <c r="IC19" s="11"/>
      <c r="ID19" s="11"/>
      <c r="IE19" s="11"/>
      <c r="IF19" s="11"/>
      <c r="IG19" s="11"/>
      <c r="IH19" s="11"/>
      <c r="II19" s="11"/>
      <c r="IJ19" s="11"/>
      <c r="IK19" s="11"/>
      <c r="IL19" s="11"/>
      <c r="IM19" s="11"/>
      <c r="IN19" s="11"/>
      <c r="IO19" s="11"/>
      <c r="IP19" s="11"/>
      <c r="IQ19" s="11"/>
      <c r="IR19" s="11"/>
      <c r="IS19" s="11"/>
      <c r="IT19" s="11"/>
    </row>
    <row r="20" spans="1:254" s="252" customFormat="1" ht="27.95" customHeight="1">
      <c r="A20" s="261" t="s">
        <v>42</v>
      </c>
      <c r="B20" s="261">
        <v>126566</v>
      </c>
      <c r="C20" s="261">
        <v>120800</v>
      </c>
      <c r="D20" s="261">
        <v>123757</v>
      </c>
      <c r="E20" s="261">
        <v>126538</v>
      </c>
      <c r="F20" s="268">
        <f t="shared" si="0"/>
        <v>2781</v>
      </c>
      <c r="G20" s="269">
        <f>F20/D20</f>
        <v>2.2471456160055601E-2</v>
      </c>
      <c r="H20" s="273" t="s">
        <v>43</v>
      </c>
      <c r="I20" s="294"/>
      <c r="J20" s="301"/>
      <c r="K20" s="292">
        <v>70</v>
      </c>
      <c r="L20" s="292">
        <v>70</v>
      </c>
      <c r="M20" s="292">
        <f t="shared" si="2"/>
        <v>0</v>
      </c>
      <c r="N20" s="269">
        <f t="shared" si="3"/>
        <v>0</v>
      </c>
      <c r="O20" s="11"/>
      <c r="P20" s="11"/>
      <c r="Q20" s="11"/>
      <c r="R20" s="11"/>
      <c r="S20" s="11"/>
      <c r="T20" s="11"/>
      <c r="U20" s="11"/>
      <c r="V20" s="11"/>
      <c r="W20" s="11"/>
      <c r="X20" s="11"/>
      <c r="Y20" s="11"/>
      <c r="Z20" s="11"/>
      <c r="AA20" s="11"/>
      <c r="AB20" s="11"/>
      <c r="AC20" s="11"/>
      <c r="AD20" s="11"/>
      <c r="AE20" s="11"/>
      <c r="AF20" s="11"/>
      <c r="AG20" s="11"/>
      <c r="AH20" s="11"/>
      <c r="AI20" s="11"/>
      <c r="AJ20" s="11"/>
      <c r="AK20" s="11"/>
      <c r="AL20" s="11"/>
      <c r="AM20" s="11"/>
      <c r="AN20" s="11"/>
      <c r="AO20" s="11"/>
      <c r="AP20" s="11"/>
      <c r="AQ20" s="11"/>
      <c r="AR20" s="11"/>
      <c r="AS20" s="11"/>
      <c r="AT20" s="11"/>
      <c r="AU20" s="11"/>
      <c r="AV20" s="11"/>
      <c r="AW20" s="11"/>
      <c r="AX20" s="11"/>
      <c r="AY20" s="11"/>
      <c r="AZ20" s="11"/>
      <c r="BA20" s="11"/>
      <c r="BB20" s="11"/>
      <c r="BC20" s="11"/>
      <c r="BD20" s="11"/>
      <c r="BE20" s="11"/>
      <c r="BF20" s="11"/>
      <c r="BG20" s="11"/>
      <c r="BH20" s="11"/>
      <c r="BI20" s="11"/>
      <c r="BJ20" s="11"/>
      <c r="BK20" s="11"/>
      <c r="BL20" s="11"/>
      <c r="BM20" s="11"/>
      <c r="BN20" s="11"/>
      <c r="BO20" s="11"/>
      <c r="BP20" s="11"/>
      <c r="BQ20" s="11"/>
      <c r="BR20" s="11"/>
      <c r="BS20" s="11"/>
      <c r="BT20" s="11"/>
      <c r="BU20" s="11"/>
      <c r="BV20" s="11"/>
      <c r="BW20" s="11"/>
      <c r="BX20" s="11"/>
      <c r="BY20" s="11"/>
      <c r="BZ20" s="11"/>
      <c r="CA20" s="11"/>
      <c r="CB20" s="11"/>
      <c r="CC20" s="11"/>
      <c r="CD20" s="11"/>
      <c r="CE20" s="11"/>
      <c r="CF20" s="11"/>
      <c r="CG20" s="11"/>
      <c r="CH20" s="11"/>
      <c r="CI20" s="11"/>
      <c r="CJ20" s="11"/>
      <c r="CK20" s="11"/>
      <c r="CL20" s="11"/>
      <c r="CM20" s="11"/>
      <c r="CN20" s="11"/>
      <c r="CO20" s="11"/>
      <c r="CP20" s="11"/>
      <c r="CQ20" s="11"/>
      <c r="CR20" s="11"/>
      <c r="CS20" s="11"/>
      <c r="CT20" s="11"/>
      <c r="CU20" s="11"/>
      <c r="CV20" s="11"/>
      <c r="CW20" s="11"/>
      <c r="CX20" s="11"/>
      <c r="CY20" s="11"/>
      <c r="CZ20" s="11"/>
      <c r="DA20" s="11"/>
      <c r="DB20" s="11"/>
      <c r="DC20" s="11"/>
      <c r="DD20" s="11"/>
      <c r="DE20" s="11"/>
      <c r="DF20" s="11"/>
      <c r="DG20" s="11"/>
      <c r="DH20" s="11"/>
      <c r="DI20" s="11"/>
      <c r="DJ20" s="11"/>
      <c r="DK20" s="11"/>
      <c r="DL20" s="11"/>
      <c r="DM20" s="11"/>
      <c r="DN20" s="11"/>
      <c r="DO20" s="11"/>
      <c r="DP20" s="11"/>
      <c r="DQ20" s="11"/>
      <c r="DR20" s="11"/>
      <c r="DS20" s="11"/>
      <c r="DT20" s="11"/>
      <c r="DU20" s="11"/>
      <c r="DV20" s="11"/>
      <c r="DW20" s="11"/>
      <c r="DX20" s="11"/>
      <c r="DY20" s="11"/>
      <c r="DZ20" s="11"/>
      <c r="EA20" s="11"/>
      <c r="EB20" s="11"/>
      <c r="EC20" s="11"/>
      <c r="ED20" s="11"/>
      <c r="EE20" s="11"/>
      <c r="EF20" s="11"/>
      <c r="EG20" s="11"/>
      <c r="EH20" s="11"/>
      <c r="EI20" s="11"/>
      <c r="EJ20" s="11"/>
      <c r="EK20" s="11"/>
      <c r="EL20" s="11"/>
      <c r="EM20" s="11"/>
      <c r="EN20" s="11"/>
      <c r="EO20" s="11"/>
      <c r="EP20" s="11"/>
      <c r="EQ20" s="11"/>
      <c r="ER20" s="11"/>
      <c r="ES20" s="11"/>
      <c r="ET20" s="11"/>
      <c r="EU20" s="11"/>
      <c r="EV20" s="11"/>
      <c r="EW20" s="11"/>
      <c r="EX20" s="11"/>
      <c r="EY20" s="11"/>
      <c r="EZ20" s="11"/>
      <c r="FA20" s="11"/>
      <c r="FB20" s="11"/>
      <c r="FC20" s="11"/>
      <c r="FD20" s="11"/>
      <c r="FE20" s="11"/>
      <c r="FF20" s="11"/>
      <c r="FG20" s="11"/>
      <c r="FH20" s="11"/>
      <c r="FI20" s="11"/>
      <c r="FJ20" s="11"/>
      <c r="FK20" s="11"/>
      <c r="FL20" s="11"/>
      <c r="FM20" s="11"/>
      <c r="FN20" s="11"/>
      <c r="FO20" s="11"/>
      <c r="FP20" s="11"/>
      <c r="FQ20" s="11"/>
      <c r="FR20" s="11"/>
      <c r="FS20" s="11"/>
      <c r="FT20" s="11"/>
      <c r="FU20" s="11"/>
      <c r="FV20" s="11"/>
      <c r="FW20" s="11"/>
      <c r="FX20" s="11"/>
      <c r="FY20" s="11"/>
      <c r="FZ20" s="11"/>
      <c r="GA20" s="11"/>
      <c r="GB20" s="11"/>
      <c r="GC20" s="11"/>
      <c r="GD20" s="11"/>
      <c r="GE20" s="11"/>
      <c r="GF20" s="11"/>
      <c r="GG20" s="11"/>
      <c r="GH20" s="11"/>
      <c r="GI20" s="11"/>
      <c r="GJ20" s="11"/>
      <c r="GK20" s="11"/>
      <c r="GL20" s="11"/>
      <c r="GM20" s="11"/>
      <c r="GN20" s="11"/>
      <c r="GO20" s="11"/>
      <c r="GP20" s="11"/>
      <c r="GQ20" s="11"/>
      <c r="GR20" s="11"/>
      <c r="GS20" s="11"/>
      <c r="GT20" s="11"/>
      <c r="GU20" s="11"/>
      <c r="GV20" s="11"/>
      <c r="GW20" s="11"/>
      <c r="GX20" s="11"/>
      <c r="GY20" s="11"/>
      <c r="GZ20" s="11"/>
      <c r="HA20" s="11"/>
      <c r="HB20" s="11"/>
      <c r="HC20" s="11"/>
      <c r="HD20" s="11"/>
      <c r="HE20" s="11"/>
      <c r="HF20" s="11"/>
      <c r="HG20" s="11"/>
      <c r="HH20" s="11"/>
      <c r="HI20" s="11"/>
      <c r="HJ20" s="11"/>
      <c r="HK20" s="11"/>
      <c r="HL20" s="11"/>
      <c r="HM20" s="11"/>
      <c r="HN20" s="11"/>
      <c r="HO20" s="11"/>
      <c r="HP20" s="11"/>
      <c r="HQ20" s="11"/>
      <c r="HR20" s="11"/>
      <c r="HS20" s="11"/>
      <c r="HT20" s="11"/>
      <c r="HU20" s="11"/>
      <c r="HV20" s="11"/>
      <c r="HW20" s="11"/>
      <c r="HX20" s="11"/>
      <c r="HY20" s="11"/>
      <c r="HZ20" s="11"/>
      <c r="IA20" s="11"/>
      <c r="IB20" s="11"/>
      <c r="IC20" s="11"/>
      <c r="ID20" s="11"/>
      <c r="IE20" s="11"/>
      <c r="IF20" s="11"/>
      <c r="IG20" s="11"/>
      <c r="IH20" s="11"/>
      <c r="II20" s="11"/>
      <c r="IJ20" s="11"/>
      <c r="IK20" s="11"/>
      <c r="IL20" s="11"/>
      <c r="IM20" s="11"/>
      <c r="IN20" s="11"/>
      <c r="IO20" s="11"/>
      <c r="IP20" s="11"/>
      <c r="IQ20" s="11"/>
      <c r="IR20" s="11"/>
      <c r="IS20" s="11"/>
      <c r="IT20" s="11"/>
    </row>
    <row r="21" spans="1:254" s="252" customFormat="1" ht="27.95" customHeight="1">
      <c r="A21" s="266" t="s">
        <v>44</v>
      </c>
      <c r="B21" s="266">
        <v>26560</v>
      </c>
      <c r="C21" s="266"/>
      <c r="D21" s="266">
        <v>16850</v>
      </c>
      <c r="E21" s="266">
        <v>17280</v>
      </c>
      <c r="F21" s="262">
        <f t="shared" si="0"/>
        <v>430</v>
      </c>
      <c r="G21" s="263"/>
      <c r="H21" s="273" t="s">
        <v>45</v>
      </c>
      <c r="I21" s="294">
        <v>2842</v>
      </c>
      <c r="J21" s="301">
        <v>3106</v>
      </c>
      <c r="K21" s="292">
        <v>2141</v>
      </c>
      <c r="L21" s="292">
        <v>2056</v>
      </c>
      <c r="M21" s="292">
        <f t="shared" si="2"/>
        <v>-85</v>
      </c>
      <c r="N21" s="269">
        <f t="shared" si="3"/>
        <v>-3.9701074264362403E-2</v>
      </c>
      <c r="O21" s="11"/>
      <c r="P21" s="11"/>
      <c r="Q21" s="11"/>
      <c r="R21" s="11"/>
      <c r="S21" s="11"/>
      <c r="T21" s="11"/>
      <c r="U21" s="11"/>
      <c r="V21" s="11"/>
      <c r="W21" s="11"/>
      <c r="X21" s="11"/>
      <c r="Y21" s="11"/>
      <c r="Z21" s="11"/>
      <c r="AA21" s="11"/>
      <c r="AB21" s="11"/>
      <c r="AC21" s="11"/>
      <c r="AD21" s="11"/>
      <c r="AE21" s="11"/>
      <c r="AF21" s="11"/>
      <c r="AG21" s="11"/>
      <c r="AH21" s="11"/>
      <c r="AI21" s="11"/>
      <c r="AJ21" s="11"/>
      <c r="AK21" s="11"/>
      <c r="AL21" s="11"/>
      <c r="AM21" s="11"/>
      <c r="AN21" s="11"/>
      <c r="AO21" s="11"/>
      <c r="AP21" s="11"/>
      <c r="AQ21" s="11"/>
      <c r="AR21" s="11"/>
      <c r="AS21" s="11"/>
      <c r="AT21" s="11"/>
      <c r="AU21" s="11"/>
      <c r="AV21" s="11"/>
      <c r="AW21" s="11"/>
      <c r="AX21" s="11"/>
      <c r="AY21" s="11"/>
      <c r="AZ21" s="11"/>
      <c r="BA21" s="11"/>
      <c r="BB21" s="11"/>
      <c r="BC21" s="11"/>
      <c r="BD21" s="11"/>
      <c r="BE21" s="11"/>
      <c r="BF21" s="11"/>
      <c r="BG21" s="11"/>
      <c r="BH21" s="11"/>
      <c r="BI21" s="11"/>
      <c r="BJ21" s="11"/>
      <c r="BK21" s="11"/>
      <c r="BL21" s="11"/>
      <c r="BM21" s="11"/>
      <c r="BN21" s="11"/>
      <c r="BO21" s="11"/>
      <c r="BP21" s="11"/>
      <c r="BQ21" s="11"/>
      <c r="BR21" s="11"/>
      <c r="BS21" s="11"/>
      <c r="BT21" s="11"/>
      <c r="BU21" s="11"/>
      <c r="BV21" s="11"/>
      <c r="BW21" s="11"/>
      <c r="BX21" s="11"/>
      <c r="BY21" s="11"/>
      <c r="BZ21" s="11"/>
      <c r="CA21" s="11"/>
      <c r="CB21" s="11"/>
      <c r="CC21" s="11"/>
      <c r="CD21" s="11"/>
      <c r="CE21" s="11"/>
      <c r="CF21" s="11"/>
      <c r="CG21" s="11"/>
      <c r="CH21" s="11"/>
      <c r="CI21" s="11"/>
      <c r="CJ21" s="11"/>
      <c r="CK21" s="11"/>
      <c r="CL21" s="11"/>
      <c r="CM21" s="11"/>
      <c r="CN21" s="11"/>
      <c r="CO21" s="11"/>
      <c r="CP21" s="11"/>
      <c r="CQ21" s="11"/>
      <c r="CR21" s="11"/>
      <c r="CS21" s="11"/>
      <c r="CT21" s="11"/>
      <c r="CU21" s="11"/>
      <c r="CV21" s="11"/>
      <c r="CW21" s="11"/>
      <c r="CX21" s="11"/>
      <c r="CY21" s="11"/>
      <c r="CZ21" s="11"/>
      <c r="DA21" s="11"/>
      <c r="DB21" s="11"/>
      <c r="DC21" s="11"/>
      <c r="DD21" s="11"/>
      <c r="DE21" s="11"/>
      <c r="DF21" s="11"/>
      <c r="DG21" s="11"/>
      <c r="DH21" s="11"/>
      <c r="DI21" s="11"/>
      <c r="DJ21" s="11"/>
      <c r="DK21" s="11"/>
      <c r="DL21" s="11"/>
      <c r="DM21" s="11"/>
      <c r="DN21" s="11"/>
      <c r="DO21" s="11"/>
      <c r="DP21" s="11"/>
      <c r="DQ21" s="11"/>
      <c r="DR21" s="11"/>
      <c r="DS21" s="11"/>
      <c r="DT21" s="11"/>
      <c r="DU21" s="11"/>
      <c r="DV21" s="11"/>
      <c r="DW21" s="11"/>
      <c r="DX21" s="11"/>
      <c r="DY21" s="11"/>
      <c r="DZ21" s="11"/>
      <c r="EA21" s="11"/>
      <c r="EB21" s="11"/>
      <c r="EC21" s="11"/>
      <c r="ED21" s="11"/>
      <c r="EE21" s="11"/>
      <c r="EF21" s="11"/>
      <c r="EG21" s="11"/>
      <c r="EH21" s="11"/>
      <c r="EI21" s="11"/>
      <c r="EJ21" s="11"/>
      <c r="EK21" s="11"/>
      <c r="EL21" s="11"/>
      <c r="EM21" s="11"/>
      <c r="EN21" s="11"/>
      <c r="EO21" s="11"/>
      <c r="EP21" s="11"/>
      <c r="EQ21" s="11"/>
      <c r="ER21" s="11"/>
      <c r="ES21" s="11"/>
      <c r="ET21" s="11"/>
      <c r="EU21" s="11"/>
      <c r="EV21" s="11"/>
      <c r="EW21" s="11"/>
      <c r="EX21" s="11"/>
      <c r="EY21" s="11"/>
      <c r="EZ21" s="11"/>
      <c r="FA21" s="11"/>
      <c r="FB21" s="11"/>
      <c r="FC21" s="11"/>
      <c r="FD21" s="11"/>
      <c r="FE21" s="11"/>
      <c r="FF21" s="11"/>
      <c r="FG21" s="11"/>
      <c r="FH21" s="11"/>
      <c r="FI21" s="11"/>
      <c r="FJ21" s="11"/>
      <c r="FK21" s="11"/>
      <c r="FL21" s="11"/>
      <c r="FM21" s="11"/>
      <c r="FN21" s="11"/>
      <c r="FO21" s="11"/>
      <c r="FP21" s="11"/>
      <c r="FQ21" s="11"/>
      <c r="FR21" s="11"/>
      <c r="FS21" s="11"/>
      <c r="FT21" s="11"/>
      <c r="FU21" s="11"/>
      <c r="FV21" s="11"/>
      <c r="FW21" s="11"/>
      <c r="FX21" s="11"/>
      <c r="FY21" s="11"/>
      <c r="FZ21" s="11"/>
      <c r="GA21" s="11"/>
      <c r="GB21" s="11"/>
      <c r="GC21" s="11"/>
      <c r="GD21" s="11"/>
      <c r="GE21" s="11"/>
      <c r="GF21" s="11"/>
      <c r="GG21" s="11"/>
      <c r="GH21" s="11"/>
      <c r="GI21" s="11"/>
      <c r="GJ21" s="11"/>
      <c r="GK21" s="11"/>
      <c r="GL21" s="11"/>
      <c r="GM21" s="11"/>
      <c r="GN21" s="11"/>
      <c r="GO21" s="11"/>
      <c r="GP21" s="11"/>
      <c r="GQ21" s="11"/>
      <c r="GR21" s="11"/>
      <c r="GS21" s="11"/>
      <c r="GT21" s="11"/>
      <c r="GU21" s="11"/>
      <c r="GV21" s="11"/>
      <c r="GW21" s="11"/>
      <c r="GX21" s="11"/>
      <c r="GY21" s="11"/>
      <c r="GZ21" s="11"/>
      <c r="HA21" s="11"/>
      <c r="HB21" s="11"/>
      <c r="HC21" s="11"/>
      <c r="HD21" s="11"/>
      <c r="HE21" s="11"/>
      <c r="HF21" s="11"/>
      <c r="HG21" s="11"/>
      <c r="HH21" s="11"/>
      <c r="HI21" s="11"/>
      <c r="HJ21" s="11"/>
      <c r="HK21" s="11"/>
      <c r="HL21" s="11"/>
      <c r="HM21" s="11"/>
      <c r="HN21" s="11"/>
      <c r="HO21" s="11"/>
      <c r="HP21" s="11"/>
      <c r="HQ21" s="11"/>
      <c r="HR21" s="11"/>
      <c r="HS21" s="11"/>
      <c r="HT21" s="11"/>
      <c r="HU21" s="11"/>
      <c r="HV21" s="11"/>
      <c r="HW21" s="11"/>
      <c r="HX21" s="11"/>
      <c r="HY21" s="11"/>
      <c r="HZ21" s="11"/>
      <c r="IA21" s="11"/>
      <c r="IB21" s="11"/>
      <c r="IC21" s="11"/>
      <c r="ID21" s="11"/>
      <c r="IE21" s="11"/>
      <c r="IF21" s="11"/>
      <c r="IG21" s="11"/>
      <c r="IH21" s="11"/>
      <c r="II21" s="11"/>
      <c r="IJ21" s="11"/>
      <c r="IK21" s="11"/>
      <c r="IL21" s="11"/>
      <c r="IM21" s="11"/>
      <c r="IN21" s="11"/>
      <c r="IO21" s="11"/>
      <c r="IP21" s="11"/>
      <c r="IQ21" s="11"/>
      <c r="IR21" s="11"/>
      <c r="IS21" s="11"/>
      <c r="IT21" s="11"/>
    </row>
    <row r="22" spans="1:254" s="252" customFormat="1" ht="27.95" customHeight="1">
      <c r="A22" s="274" t="s">
        <v>46</v>
      </c>
      <c r="B22" s="261">
        <v>115</v>
      </c>
      <c r="C22" s="261">
        <v>115</v>
      </c>
      <c r="D22" s="261">
        <v>115</v>
      </c>
      <c r="E22" s="261">
        <v>0</v>
      </c>
      <c r="F22" s="262">
        <f t="shared" si="0"/>
        <v>-115</v>
      </c>
      <c r="G22" s="263">
        <f>F22/D22</f>
        <v>-1</v>
      </c>
      <c r="H22" s="273" t="s">
        <v>47</v>
      </c>
      <c r="I22" s="294">
        <v>14452</v>
      </c>
      <c r="J22" s="301">
        <v>15180</v>
      </c>
      <c r="K22" s="292">
        <v>4773</v>
      </c>
      <c r="L22" s="292">
        <v>4050</v>
      </c>
      <c r="M22" s="292">
        <f t="shared" si="2"/>
        <v>-723</v>
      </c>
      <c r="N22" s="269">
        <f t="shared" si="3"/>
        <v>-0.15147705845380299</v>
      </c>
      <c r="O22" s="11"/>
      <c r="P22" s="11"/>
      <c r="Q22" s="11"/>
      <c r="R22" s="11"/>
      <c r="S22" s="11"/>
      <c r="T22" s="11"/>
      <c r="U22" s="11"/>
      <c r="V22" s="11"/>
      <c r="W22" s="11"/>
      <c r="X22" s="11"/>
      <c r="Y22" s="11"/>
      <c r="Z22" s="11"/>
      <c r="AA22" s="11"/>
      <c r="AB22" s="11"/>
      <c r="AC22" s="11"/>
      <c r="AD22" s="11"/>
      <c r="AE22" s="11"/>
      <c r="AF22" s="11"/>
      <c r="AG22" s="11"/>
      <c r="AH22" s="11"/>
      <c r="AI22" s="11"/>
      <c r="AJ22" s="11"/>
      <c r="AK22" s="11"/>
      <c r="AL22" s="11"/>
      <c r="AM22" s="11"/>
      <c r="AN22" s="11"/>
      <c r="AO22" s="11"/>
      <c r="AP22" s="11"/>
      <c r="AQ22" s="11"/>
      <c r="AR22" s="11"/>
      <c r="AS22" s="11"/>
      <c r="AT22" s="11"/>
      <c r="AU22" s="11"/>
      <c r="AV22" s="11"/>
      <c r="AW22" s="11"/>
      <c r="AX22" s="11"/>
      <c r="AY22" s="11"/>
      <c r="AZ22" s="11"/>
      <c r="BA22" s="11"/>
      <c r="BB22" s="11"/>
      <c r="BC22" s="11"/>
      <c r="BD22" s="11"/>
      <c r="BE22" s="11"/>
      <c r="BF22" s="11"/>
      <c r="BG22" s="11"/>
      <c r="BH22" s="11"/>
      <c r="BI22" s="11"/>
      <c r="BJ22" s="11"/>
      <c r="BK22" s="11"/>
      <c r="BL22" s="11"/>
      <c r="BM22" s="11"/>
      <c r="BN22" s="11"/>
      <c r="BO22" s="11"/>
      <c r="BP22" s="11"/>
      <c r="BQ22" s="11"/>
      <c r="BR22" s="11"/>
      <c r="BS22" s="11"/>
      <c r="BT22" s="11"/>
      <c r="BU22" s="11"/>
      <c r="BV22" s="11"/>
      <c r="BW22" s="11"/>
      <c r="BX22" s="11"/>
      <c r="BY22" s="11"/>
      <c r="BZ22" s="11"/>
      <c r="CA22" s="11"/>
      <c r="CB22" s="11"/>
      <c r="CC22" s="11"/>
      <c r="CD22" s="11"/>
      <c r="CE22" s="11"/>
      <c r="CF22" s="11"/>
      <c r="CG22" s="11"/>
      <c r="CH22" s="11"/>
      <c r="CI22" s="11"/>
      <c r="CJ22" s="11"/>
      <c r="CK22" s="11"/>
      <c r="CL22" s="11"/>
      <c r="CM22" s="11"/>
      <c r="CN22" s="11"/>
      <c r="CO22" s="11"/>
      <c r="CP22" s="11"/>
      <c r="CQ22" s="11"/>
      <c r="CR22" s="11"/>
      <c r="CS22" s="11"/>
      <c r="CT22" s="11"/>
      <c r="CU22" s="11"/>
      <c r="CV22" s="11"/>
      <c r="CW22" s="11"/>
      <c r="CX22" s="11"/>
      <c r="CY22" s="11"/>
      <c r="CZ22" s="11"/>
      <c r="DA22" s="11"/>
      <c r="DB22" s="11"/>
      <c r="DC22" s="11"/>
      <c r="DD22" s="11"/>
      <c r="DE22" s="11"/>
      <c r="DF22" s="11"/>
      <c r="DG22" s="11"/>
      <c r="DH22" s="11"/>
      <c r="DI22" s="11"/>
      <c r="DJ22" s="11"/>
      <c r="DK22" s="11"/>
      <c r="DL22" s="11"/>
      <c r="DM22" s="11"/>
      <c r="DN22" s="11"/>
      <c r="DO22" s="11"/>
      <c r="DP22" s="11"/>
      <c r="DQ22" s="11"/>
      <c r="DR22" s="11"/>
      <c r="DS22" s="11"/>
      <c r="DT22" s="11"/>
      <c r="DU22" s="11"/>
      <c r="DV22" s="11"/>
      <c r="DW22" s="11"/>
      <c r="DX22" s="11"/>
      <c r="DY22" s="11"/>
      <c r="DZ22" s="11"/>
      <c r="EA22" s="11"/>
      <c r="EB22" s="11"/>
      <c r="EC22" s="11"/>
      <c r="ED22" s="11"/>
      <c r="EE22" s="11"/>
      <c r="EF22" s="11"/>
      <c r="EG22" s="11"/>
      <c r="EH22" s="11"/>
      <c r="EI22" s="11"/>
      <c r="EJ22" s="11"/>
      <c r="EK22" s="11"/>
      <c r="EL22" s="11"/>
      <c r="EM22" s="11"/>
      <c r="EN22" s="11"/>
      <c r="EO22" s="11"/>
      <c r="EP22" s="11"/>
      <c r="EQ22" s="11"/>
      <c r="ER22" s="11"/>
      <c r="ES22" s="11"/>
      <c r="ET22" s="11"/>
      <c r="EU22" s="11"/>
      <c r="EV22" s="11"/>
      <c r="EW22" s="11"/>
      <c r="EX22" s="11"/>
      <c r="EY22" s="11"/>
      <c r="EZ22" s="11"/>
      <c r="FA22" s="11"/>
      <c r="FB22" s="11"/>
      <c r="FC22" s="11"/>
      <c r="FD22" s="11"/>
      <c r="FE22" s="11"/>
      <c r="FF22" s="11"/>
      <c r="FG22" s="11"/>
      <c r="FH22" s="11"/>
      <c r="FI22" s="11"/>
      <c r="FJ22" s="11"/>
      <c r="FK22" s="11"/>
      <c r="FL22" s="11"/>
      <c r="FM22" s="11"/>
      <c r="FN22" s="11"/>
      <c r="FO22" s="11"/>
      <c r="FP22" s="11"/>
      <c r="FQ22" s="11"/>
      <c r="FR22" s="11"/>
      <c r="FS22" s="11"/>
      <c r="FT22" s="11"/>
      <c r="FU22" s="11"/>
      <c r="FV22" s="11"/>
      <c r="FW22" s="11"/>
      <c r="FX22" s="11"/>
      <c r="FY22" s="11"/>
      <c r="FZ22" s="11"/>
      <c r="GA22" s="11"/>
      <c r="GB22" s="11"/>
      <c r="GC22" s="11"/>
      <c r="GD22" s="11"/>
      <c r="GE22" s="11"/>
      <c r="GF22" s="11"/>
      <c r="GG22" s="11"/>
      <c r="GH22" s="11"/>
      <c r="GI22" s="11"/>
      <c r="GJ22" s="11"/>
      <c r="GK22" s="11"/>
      <c r="GL22" s="11"/>
      <c r="GM22" s="11"/>
      <c r="GN22" s="11"/>
      <c r="GO22" s="11"/>
      <c r="GP22" s="11"/>
      <c r="GQ22" s="11"/>
      <c r="GR22" s="11"/>
      <c r="GS22" s="11"/>
      <c r="GT22" s="11"/>
      <c r="GU22" s="11"/>
      <c r="GV22" s="11"/>
      <c r="GW22" s="11"/>
      <c r="GX22" s="11"/>
      <c r="GY22" s="11"/>
      <c r="GZ22" s="11"/>
      <c r="HA22" s="11"/>
      <c r="HB22" s="11"/>
      <c r="HC22" s="11"/>
      <c r="HD22" s="11"/>
      <c r="HE22" s="11"/>
      <c r="HF22" s="11"/>
      <c r="HG22" s="11"/>
      <c r="HH22" s="11"/>
      <c r="HI22" s="11"/>
      <c r="HJ22" s="11"/>
      <c r="HK22" s="11"/>
      <c r="HL22" s="11"/>
      <c r="HM22" s="11"/>
      <c r="HN22" s="11"/>
      <c r="HO22" s="11"/>
      <c r="HP22" s="11"/>
      <c r="HQ22" s="11"/>
      <c r="HR22" s="11"/>
      <c r="HS22" s="11"/>
      <c r="HT22" s="11"/>
      <c r="HU22" s="11"/>
      <c r="HV22" s="11"/>
      <c r="HW22" s="11"/>
      <c r="HX22" s="11"/>
      <c r="HY22" s="11"/>
      <c r="HZ22" s="11"/>
      <c r="IA22" s="11"/>
      <c r="IB22" s="11"/>
      <c r="IC22" s="11"/>
      <c r="ID22" s="11"/>
      <c r="IE22" s="11"/>
      <c r="IF22" s="11"/>
      <c r="IG22" s="11"/>
      <c r="IH22" s="11"/>
      <c r="II22" s="11"/>
      <c r="IJ22" s="11"/>
      <c r="IK22" s="11"/>
      <c r="IL22" s="11"/>
      <c r="IM22" s="11"/>
      <c r="IN22" s="11"/>
      <c r="IO22" s="11"/>
      <c r="IP22" s="11"/>
      <c r="IQ22" s="11"/>
      <c r="IR22" s="11"/>
      <c r="IS22" s="11"/>
      <c r="IT22" s="11"/>
    </row>
    <row r="23" spans="1:254" ht="27.95" customHeight="1">
      <c r="A23" s="261" t="s">
        <v>48</v>
      </c>
      <c r="B23" s="261">
        <f>SUM(B24:B25)</f>
        <v>22300</v>
      </c>
      <c r="C23" s="261">
        <f>SUM(C24:C25)</f>
        <v>17300</v>
      </c>
      <c r="D23" s="261">
        <f>SUM(D24:D25)</f>
        <v>12300</v>
      </c>
      <c r="E23" s="261">
        <f>SUM(E24:E25)</f>
        <v>28195</v>
      </c>
      <c r="F23" s="268">
        <f t="shared" si="0"/>
        <v>15895</v>
      </c>
      <c r="G23" s="269">
        <f>F23/D23</f>
        <v>1.29227642276423</v>
      </c>
      <c r="H23" s="273" t="s">
        <v>49</v>
      </c>
      <c r="I23" s="294">
        <v>320</v>
      </c>
      <c r="J23" s="301">
        <v>365</v>
      </c>
      <c r="K23" s="292">
        <v>325</v>
      </c>
      <c r="L23" s="292">
        <v>310</v>
      </c>
      <c r="M23" s="292">
        <f t="shared" si="2"/>
        <v>-15</v>
      </c>
      <c r="N23" s="269">
        <f t="shared" si="3"/>
        <v>-4.6153846153846198E-2</v>
      </c>
    </row>
    <row r="24" spans="1:254" ht="27.95" customHeight="1">
      <c r="A24" s="275" t="s">
        <v>50</v>
      </c>
      <c r="B24" s="266">
        <v>18000</v>
      </c>
      <c r="C24" s="266">
        <v>13000</v>
      </c>
      <c r="D24" s="266">
        <v>8000</v>
      </c>
      <c r="E24" s="266">
        <v>28195</v>
      </c>
      <c r="F24" s="262">
        <f t="shared" si="0"/>
        <v>20195</v>
      </c>
      <c r="G24" s="263"/>
      <c r="H24" s="273" t="s">
        <v>51</v>
      </c>
      <c r="I24" s="294">
        <v>3616</v>
      </c>
      <c r="J24" s="301">
        <v>4200</v>
      </c>
      <c r="K24" s="292">
        <v>2861</v>
      </c>
      <c r="L24" s="292">
        <v>1402</v>
      </c>
      <c r="M24" s="292">
        <f t="shared" si="2"/>
        <v>-1459</v>
      </c>
      <c r="N24" s="269">
        <f t="shared" si="3"/>
        <v>-0.50996155190492798</v>
      </c>
    </row>
    <row r="25" spans="1:254" ht="27.95" customHeight="1">
      <c r="A25" s="276" t="s">
        <v>52</v>
      </c>
      <c r="B25" s="266">
        <v>4300</v>
      </c>
      <c r="C25" s="266">
        <v>4300</v>
      </c>
      <c r="D25" s="266">
        <v>4300</v>
      </c>
      <c r="E25" s="266">
        <v>0</v>
      </c>
      <c r="F25" s="262"/>
      <c r="G25" s="263"/>
      <c r="H25" s="273" t="s">
        <v>53</v>
      </c>
      <c r="I25" s="294">
        <v>3616</v>
      </c>
      <c r="J25" s="301">
        <v>4200</v>
      </c>
      <c r="K25" s="292">
        <v>4734</v>
      </c>
      <c r="L25" s="292">
        <v>4914</v>
      </c>
      <c r="M25" s="292">
        <f t="shared" si="2"/>
        <v>180</v>
      </c>
      <c r="N25" s="269">
        <f t="shared" si="3"/>
        <v>3.8022813688212899E-2</v>
      </c>
    </row>
    <row r="26" spans="1:254" ht="27.95" customHeight="1">
      <c r="A26" s="277" t="s">
        <v>54</v>
      </c>
      <c r="B26" s="261">
        <f>SUM(B27:B28)</f>
        <v>20930</v>
      </c>
      <c r="C26" s="261">
        <f>SUM(C27:C28)</f>
        <v>20930</v>
      </c>
      <c r="D26" s="261">
        <f>SUM(D27:D28)</f>
        <v>20930</v>
      </c>
      <c r="E26" s="261">
        <f>SUM(E27:E28)</f>
        <v>16195</v>
      </c>
      <c r="F26" s="262">
        <f>E26-D26</f>
        <v>-4735</v>
      </c>
      <c r="G26" s="263">
        <f>F26/D26</f>
        <v>-0.226230291447683</v>
      </c>
      <c r="H26" s="273" t="s">
        <v>55</v>
      </c>
      <c r="I26" s="294"/>
      <c r="J26" s="294"/>
      <c r="K26" s="292">
        <v>0</v>
      </c>
      <c r="L26" s="292">
        <v>4000</v>
      </c>
      <c r="M26" s="292"/>
      <c r="N26" s="269"/>
    </row>
    <row r="27" spans="1:254" ht="27.95" customHeight="1">
      <c r="A27" s="278" t="s">
        <v>56</v>
      </c>
      <c r="B27" s="266">
        <v>9400</v>
      </c>
      <c r="C27" s="266">
        <v>9400</v>
      </c>
      <c r="D27" s="266">
        <v>9400</v>
      </c>
      <c r="E27" s="266">
        <v>0</v>
      </c>
      <c r="F27" s="268">
        <f>E27-D27</f>
        <v>-9400</v>
      </c>
      <c r="G27" s="269">
        <f>F27/D27</f>
        <v>-1</v>
      </c>
      <c r="H27" s="273" t="s">
        <v>57</v>
      </c>
      <c r="I27" s="294"/>
      <c r="J27" s="294">
        <v>4000</v>
      </c>
      <c r="K27" s="292"/>
      <c r="L27" s="292">
        <v>4000</v>
      </c>
      <c r="M27" s="292"/>
      <c r="N27" s="269"/>
    </row>
    <row r="28" spans="1:254" ht="27.95" customHeight="1">
      <c r="A28" s="279" t="s">
        <v>58</v>
      </c>
      <c r="B28" s="266">
        <v>11530</v>
      </c>
      <c r="C28" s="266">
        <v>11530</v>
      </c>
      <c r="D28" s="266">
        <v>11530</v>
      </c>
      <c r="E28" s="266">
        <v>16195</v>
      </c>
      <c r="F28" s="268">
        <f>E28-D28</f>
        <v>4665</v>
      </c>
      <c r="G28" s="269">
        <f>F28/D28</f>
        <v>0.404596704249783</v>
      </c>
      <c r="H28" s="261" t="s">
        <v>59</v>
      </c>
      <c r="I28" s="302">
        <v>3782</v>
      </c>
      <c r="J28" s="302">
        <v>3782</v>
      </c>
      <c r="K28" s="290">
        <v>5187</v>
      </c>
      <c r="L28" s="290">
        <v>5187</v>
      </c>
      <c r="M28" s="292">
        <f>L28-K28</f>
        <v>0</v>
      </c>
      <c r="N28" s="263">
        <f>M28/K28</f>
        <v>0</v>
      </c>
    </row>
    <row r="29" spans="1:254" ht="27.95" customHeight="1">
      <c r="A29" s="280" t="s">
        <v>60</v>
      </c>
      <c r="B29" s="261"/>
      <c r="C29" s="261"/>
      <c r="D29" s="261"/>
      <c r="E29" s="261"/>
      <c r="F29" s="281"/>
      <c r="G29" s="269"/>
      <c r="H29" s="261" t="s">
        <v>61</v>
      </c>
      <c r="I29" s="303">
        <v>13161</v>
      </c>
      <c r="J29" s="304">
        <v>26600</v>
      </c>
      <c r="K29" s="290">
        <v>11530</v>
      </c>
      <c r="L29" s="290">
        <v>16195</v>
      </c>
      <c r="M29" s="290">
        <f>L29-K29</f>
        <v>4665</v>
      </c>
      <c r="N29" s="263">
        <f>M29/K29</f>
        <v>0.404596704249783</v>
      </c>
    </row>
    <row r="30" spans="1:254" ht="27.95" customHeight="1">
      <c r="A30" s="280"/>
      <c r="B30" s="261"/>
      <c r="C30" s="261"/>
      <c r="D30" s="261"/>
      <c r="E30" s="261"/>
      <c r="F30" s="281"/>
      <c r="G30" s="269"/>
      <c r="H30" s="261"/>
      <c r="I30" s="303"/>
      <c r="J30" s="304"/>
      <c r="K30" s="290"/>
      <c r="L30" s="290"/>
      <c r="M30" s="292"/>
      <c r="N30" s="263"/>
    </row>
    <row r="31" spans="1:254" ht="27.95" customHeight="1">
      <c r="A31" s="280"/>
      <c r="B31" s="261"/>
      <c r="C31" s="261"/>
      <c r="D31" s="261"/>
      <c r="E31" s="261"/>
      <c r="F31" s="281"/>
      <c r="G31" s="269"/>
      <c r="H31" s="261"/>
      <c r="I31" s="303"/>
      <c r="J31" s="304"/>
      <c r="K31" s="290"/>
      <c r="L31" s="290"/>
      <c r="M31" s="292"/>
      <c r="N31" s="263"/>
    </row>
    <row r="32" spans="1:254" ht="27.95" customHeight="1">
      <c r="A32" s="282"/>
      <c r="B32" s="283"/>
      <c r="C32" s="283"/>
      <c r="D32" s="283"/>
      <c r="E32" s="283"/>
      <c r="F32" s="281"/>
      <c r="G32" s="269"/>
      <c r="H32" s="284" t="s">
        <v>62</v>
      </c>
      <c r="I32" s="305"/>
      <c r="J32" s="305"/>
      <c r="K32" s="262">
        <f>K5+K28+K29</f>
        <v>316315</v>
      </c>
      <c r="L32" s="262">
        <f>L5+L28+L29</f>
        <v>325218</v>
      </c>
      <c r="M32" s="262">
        <f>L32-K32</f>
        <v>8903</v>
      </c>
      <c r="N32" s="263">
        <f>M32/K32</f>
        <v>2.8145993708802899E-2</v>
      </c>
    </row>
    <row r="33" spans="1:14" ht="27.95" customHeight="1">
      <c r="A33" s="285" t="s">
        <v>63</v>
      </c>
      <c r="B33" s="277">
        <f>B5+B6+B22+B23+B26+B29</f>
        <v>328726</v>
      </c>
      <c r="C33" s="277">
        <f>C5+C6+C22+C23+C26+C29</f>
        <v>318299</v>
      </c>
      <c r="D33" s="277">
        <f>D5+D6+D22+D23+D26+D29</f>
        <v>316315</v>
      </c>
      <c r="E33" s="277">
        <f>E5+E6+E22+E23+E26+E29</f>
        <v>325218</v>
      </c>
      <c r="F33" s="262">
        <f>E33-D33</f>
        <v>8903</v>
      </c>
      <c r="G33" s="269">
        <f>F33/D33</f>
        <v>2.8145993708802899E-2</v>
      </c>
      <c r="H33" s="286" t="s">
        <v>64</v>
      </c>
      <c r="K33" s="290"/>
      <c r="L33" s="306"/>
      <c r="M33" s="292"/>
      <c r="N33" s="305"/>
    </row>
    <row r="34" spans="1:14" ht="18" customHeight="1">
      <c r="A34" s="254" t="s">
        <v>65</v>
      </c>
    </row>
  </sheetData>
  <mergeCells count="3">
    <mergeCell ref="A2:N2"/>
    <mergeCell ref="E3:H3"/>
    <mergeCell ref="M3:N3"/>
  </mergeCells>
  <phoneticPr fontId="56" type="noConversion"/>
  <conditionalFormatting sqref="A9:A13 A15:A19">
    <cfRule type="cellIs" dxfId="0" priority="1" stopIfTrue="1" operator="equal">
      <formula>0</formula>
    </cfRule>
  </conditionalFormatting>
  <printOptions horizontalCentered="1"/>
  <pageMargins left="0.39305555555555599" right="0.39305555555555599" top="0.62916666666666698" bottom="0.55000000000000004" header="0.23888888888888901" footer="0.27916666666666701"/>
  <pageSetup paperSize="9" scale="85" firstPageNumber="24" orientation="landscape" useFirstPageNumber="1" r:id="rId1"/>
  <headerFooter scaleWithDoc="0" alignWithMargins="0">
    <oddFooter>&amp;C第 &amp;P 页</oddFooter>
  </headerFooter>
</worksheet>
</file>

<file path=xl/worksheets/sheet20.xml><?xml version="1.0" encoding="utf-8"?>
<worksheet xmlns="http://schemas.openxmlformats.org/spreadsheetml/2006/main" xmlns:r="http://schemas.openxmlformats.org/officeDocument/2006/relationships">
  <sheetPr enableFormatConditionsCalculation="0">
    <tabColor rgb="FF7030A0"/>
  </sheetPr>
  <dimension ref="A1:V11"/>
  <sheetViews>
    <sheetView workbookViewId="0">
      <selection activeCell="G10" sqref="G10"/>
    </sheetView>
  </sheetViews>
  <sheetFormatPr defaultColWidth="8.75" defaultRowHeight="13.5"/>
  <cols>
    <col min="1" max="1" width="7" style="311" customWidth="1"/>
    <col min="2" max="2" width="24" style="311" customWidth="1"/>
    <col min="3" max="3" width="5.25" style="324" customWidth="1"/>
    <col min="4" max="4" width="5.25" style="311" bestFit="1" customWidth="1"/>
    <col min="5" max="5" width="4.125" style="311" customWidth="1"/>
    <col min="6" max="6" width="5.625" style="311" customWidth="1"/>
    <col min="7" max="7" width="3.75" style="311" customWidth="1"/>
    <col min="8" max="8" width="4.875" style="311" customWidth="1"/>
    <col min="9" max="9" width="4.25" style="311" customWidth="1"/>
    <col min="10" max="10" width="4.125" style="311" customWidth="1"/>
    <col min="11" max="11" width="4" style="311" customWidth="1"/>
    <col min="12" max="12" width="5.625" style="311" customWidth="1"/>
    <col min="13" max="13" width="5.25" style="311" bestFit="1" customWidth="1"/>
    <col min="14" max="14" width="4" style="311" customWidth="1"/>
    <col min="15" max="15" width="5.375" style="311" customWidth="1"/>
    <col min="16" max="16" width="4" style="311" customWidth="1"/>
    <col min="17" max="18" width="4.125" style="311" customWidth="1"/>
    <col min="19" max="19" width="4" style="311" customWidth="1"/>
    <col min="20" max="20" width="3.875" style="311" customWidth="1"/>
    <col min="21" max="21" width="5.375" style="311" customWidth="1"/>
    <col min="22" max="22" width="5.75" style="311" customWidth="1"/>
    <col min="23" max="16384" width="8.75" style="311"/>
  </cols>
  <sheetData>
    <row r="1" spans="1:22" ht="20.100000000000001" customHeight="1">
      <c r="A1" s="411" t="s">
        <v>1603</v>
      </c>
      <c r="B1" s="411"/>
      <c r="C1" s="411"/>
      <c r="D1" s="411"/>
      <c r="E1" s="411"/>
      <c r="F1" s="411"/>
      <c r="G1" s="411"/>
      <c r="H1" s="411"/>
      <c r="I1" s="411"/>
      <c r="J1" s="411"/>
      <c r="K1" s="411"/>
      <c r="L1" s="411"/>
      <c r="M1" s="411"/>
      <c r="N1" s="411"/>
      <c r="O1" s="411"/>
      <c r="P1" s="411"/>
      <c r="Q1" s="411"/>
      <c r="R1" s="411"/>
      <c r="S1" s="411"/>
      <c r="T1" s="411"/>
      <c r="U1" s="411"/>
      <c r="V1" s="411"/>
    </row>
    <row r="2" spans="1:22" ht="20.100000000000001" customHeight="1">
      <c r="A2" s="412"/>
      <c r="B2" s="412"/>
      <c r="C2" s="312"/>
      <c r="D2" s="313"/>
      <c r="E2" s="313"/>
      <c r="F2" s="313"/>
      <c r="G2" s="313"/>
      <c r="H2" s="313"/>
      <c r="I2" s="313"/>
      <c r="J2" s="313"/>
      <c r="K2" s="313"/>
      <c r="L2" s="313"/>
      <c r="M2" s="313"/>
      <c r="N2" s="313"/>
      <c r="O2" s="313"/>
      <c r="P2" s="313"/>
      <c r="Q2" s="313"/>
      <c r="R2" s="313"/>
      <c r="S2" s="313"/>
      <c r="T2" s="313"/>
      <c r="U2" s="313"/>
      <c r="V2" s="314" t="s">
        <v>3</v>
      </c>
    </row>
    <row r="3" spans="1:22" ht="20.100000000000001" customHeight="1">
      <c r="A3" s="413" t="s">
        <v>120</v>
      </c>
      <c r="B3" s="416" t="s">
        <v>1589</v>
      </c>
      <c r="C3" s="416" t="s">
        <v>1590</v>
      </c>
      <c r="D3" s="409" t="s">
        <v>1600</v>
      </c>
      <c r="E3" s="409"/>
      <c r="F3" s="409"/>
      <c r="G3" s="409"/>
      <c r="H3" s="409"/>
      <c r="I3" s="409"/>
      <c r="J3" s="409"/>
      <c r="K3" s="409"/>
      <c r="L3" s="409"/>
      <c r="M3" s="409" t="s">
        <v>1601</v>
      </c>
      <c r="N3" s="409"/>
      <c r="O3" s="409"/>
      <c r="P3" s="409"/>
      <c r="Q3" s="409"/>
      <c r="R3" s="409"/>
      <c r="S3" s="409"/>
      <c r="T3" s="409"/>
      <c r="U3" s="409"/>
      <c r="V3" s="413" t="s">
        <v>1591</v>
      </c>
    </row>
    <row r="4" spans="1:22" ht="33" customHeight="1">
      <c r="A4" s="414"/>
      <c r="B4" s="417"/>
      <c r="C4" s="417"/>
      <c r="D4" s="416" t="s">
        <v>1106</v>
      </c>
      <c r="E4" s="409" t="s">
        <v>1403</v>
      </c>
      <c r="F4" s="409"/>
      <c r="G4" s="410" t="s">
        <v>1156</v>
      </c>
      <c r="H4" s="410"/>
      <c r="I4" s="410" t="s">
        <v>1592</v>
      </c>
      <c r="J4" s="410"/>
      <c r="K4" s="409" t="s">
        <v>1161</v>
      </c>
      <c r="L4" s="409"/>
      <c r="M4" s="416" t="s">
        <v>1106</v>
      </c>
      <c r="N4" s="409" t="s">
        <v>1403</v>
      </c>
      <c r="O4" s="409"/>
      <c r="P4" s="410" t="s">
        <v>1156</v>
      </c>
      <c r="Q4" s="410"/>
      <c r="R4" s="410" t="s">
        <v>1592</v>
      </c>
      <c r="S4" s="410"/>
      <c r="T4" s="409" t="s">
        <v>1161</v>
      </c>
      <c r="U4" s="409"/>
      <c r="V4" s="414"/>
    </row>
    <row r="5" spans="1:22" ht="87.75" customHeight="1">
      <c r="A5" s="415"/>
      <c r="B5" s="418"/>
      <c r="C5" s="418"/>
      <c r="D5" s="418"/>
      <c r="E5" s="315" t="s">
        <v>1593</v>
      </c>
      <c r="F5" s="315" t="s">
        <v>1594</v>
      </c>
      <c r="G5" s="315" t="s">
        <v>1593</v>
      </c>
      <c r="H5" s="315" t="s">
        <v>1594</v>
      </c>
      <c r="I5" s="315" t="s">
        <v>1593</v>
      </c>
      <c r="J5" s="315" t="s">
        <v>1594</v>
      </c>
      <c r="K5" s="315" t="s">
        <v>1593</v>
      </c>
      <c r="L5" s="315" t="s">
        <v>1594</v>
      </c>
      <c r="M5" s="418"/>
      <c r="N5" s="315" t="s">
        <v>1593</v>
      </c>
      <c r="O5" s="315" t="s">
        <v>1594</v>
      </c>
      <c r="P5" s="315" t="s">
        <v>1593</v>
      </c>
      <c r="Q5" s="315" t="s">
        <v>1594</v>
      </c>
      <c r="R5" s="315" t="s">
        <v>1593</v>
      </c>
      <c r="S5" s="315" t="s">
        <v>1594</v>
      </c>
      <c r="T5" s="315" t="s">
        <v>1593</v>
      </c>
      <c r="U5" s="315" t="s">
        <v>1594</v>
      </c>
      <c r="V5" s="415"/>
    </row>
    <row r="6" spans="1:22" ht="45" customHeight="1">
      <c r="A6" s="316"/>
      <c r="B6" s="317" t="s">
        <v>1595</v>
      </c>
      <c r="C6" s="317"/>
      <c r="D6" s="317">
        <v>1</v>
      </c>
      <c r="E6" s="315">
        <v>2</v>
      </c>
      <c r="F6" s="317">
        <v>3</v>
      </c>
      <c r="G6" s="315">
        <v>4</v>
      </c>
      <c r="H6" s="317">
        <v>5</v>
      </c>
      <c r="I6" s="315">
        <v>6</v>
      </c>
      <c r="J6" s="317">
        <v>7</v>
      </c>
      <c r="K6" s="315">
        <v>8</v>
      </c>
      <c r="L6" s="317">
        <v>9</v>
      </c>
      <c r="M6" s="315">
        <v>10</v>
      </c>
      <c r="N6" s="317">
        <v>11</v>
      </c>
      <c r="O6" s="315">
        <v>12</v>
      </c>
      <c r="P6" s="317">
        <v>13</v>
      </c>
      <c r="Q6" s="315">
        <v>14</v>
      </c>
      <c r="R6" s="317">
        <v>15</v>
      </c>
      <c r="S6" s="315">
        <v>16</v>
      </c>
      <c r="T6" s="317">
        <v>17</v>
      </c>
      <c r="U6" s="315">
        <v>18</v>
      </c>
      <c r="V6" s="317">
        <v>19</v>
      </c>
    </row>
    <row r="7" spans="1:22" ht="45" customHeight="1">
      <c r="A7" s="318">
        <v>223</v>
      </c>
      <c r="B7" s="319" t="s">
        <v>1596</v>
      </c>
      <c r="C7" s="320">
        <v>1</v>
      </c>
      <c r="D7" s="321">
        <v>0</v>
      </c>
      <c r="E7" s="321"/>
      <c r="F7" s="321"/>
      <c r="G7" s="321"/>
      <c r="H7" s="321"/>
      <c r="I7" s="321"/>
      <c r="J7" s="321"/>
      <c r="K7" s="321"/>
      <c r="L7" s="321"/>
      <c r="M7" s="322">
        <v>0</v>
      </c>
      <c r="N7" s="322"/>
      <c r="O7" s="322"/>
      <c r="P7" s="322"/>
      <c r="Q7" s="322"/>
      <c r="R7" s="322"/>
      <c r="S7" s="322"/>
      <c r="T7" s="322"/>
      <c r="U7" s="322"/>
      <c r="V7" s="319"/>
    </row>
    <row r="8" spans="1:22" ht="45" customHeight="1">
      <c r="A8" s="318">
        <v>22301</v>
      </c>
      <c r="B8" s="319" t="s">
        <v>1597</v>
      </c>
      <c r="C8" s="320">
        <v>2</v>
      </c>
      <c r="D8" s="321">
        <v>0</v>
      </c>
      <c r="E8" s="321"/>
      <c r="F8" s="321"/>
      <c r="G8" s="321"/>
      <c r="H8" s="321"/>
      <c r="I8" s="321"/>
      <c r="J8" s="321"/>
      <c r="K8" s="321"/>
      <c r="L8" s="321"/>
      <c r="M8" s="322">
        <v>0</v>
      </c>
      <c r="N8" s="322"/>
      <c r="O8" s="322"/>
      <c r="P8" s="322"/>
      <c r="Q8" s="322"/>
      <c r="R8" s="322"/>
      <c r="S8" s="322"/>
      <c r="T8" s="322"/>
      <c r="U8" s="322"/>
      <c r="V8" s="319"/>
    </row>
    <row r="9" spans="1:22" ht="45" customHeight="1">
      <c r="A9" s="318">
        <v>22399</v>
      </c>
      <c r="B9" s="319" t="s">
        <v>1598</v>
      </c>
      <c r="C9" s="320">
        <v>3</v>
      </c>
      <c r="D9" s="321">
        <v>0</v>
      </c>
      <c r="E9" s="321"/>
      <c r="F9" s="321"/>
      <c r="G9" s="321"/>
      <c r="H9" s="321"/>
      <c r="I9" s="321"/>
      <c r="J9" s="321"/>
      <c r="K9" s="321"/>
      <c r="L9" s="321"/>
      <c r="M9" s="322">
        <v>0</v>
      </c>
      <c r="N9" s="322"/>
      <c r="O9" s="322"/>
      <c r="P9" s="322"/>
      <c r="Q9" s="322"/>
      <c r="R9" s="322"/>
      <c r="S9" s="322"/>
      <c r="T9" s="322"/>
      <c r="U9" s="322"/>
      <c r="V9" s="319"/>
    </row>
    <row r="10" spans="1:22" ht="45" customHeight="1">
      <c r="A10" s="318"/>
      <c r="B10" s="320" t="s">
        <v>1599</v>
      </c>
      <c r="C10" s="320">
        <v>4</v>
      </c>
      <c r="D10" s="321">
        <v>0</v>
      </c>
      <c r="E10" s="321"/>
      <c r="F10" s="321"/>
      <c r="G10" s="321"/>
      <c r="H10" s="321"/>
      <c r="I10" s="321"/>
      <c r="J10" s="321"/>
      <c r="K10" s="321"/>
      <c r="L10" s="321"/>
      <c r="M10" s="322">
        <v>0</v>
      </c>
      <c r="N10" s="322"/>
      <c r="O10" s="322"/>
      <c r="P10" s="322"/>
      <c r="Q10" s="322"/>
      <c r="R10" s="322"/>
      <c r="S10" s="322"/>
      <c r="T10" s="322"/>
      <c r="U10" s="322"/>
      <c r="V10" s="319"/>
    </row>
    <row r="11" spans="1:22" ht="30" customHeight="1">
      <c r="A11" s="323" t="s">
        <v>1602</v>
      </c>
    </row>
  </sheetData>
  <mergeCells count="18">
    <mergeCell ref="A1:V1"/>
    <mergeCell ref="A2:B2"/>
    <mergeCell ref="D3:L3"/>
    <mergeCell ref="M3:U3"/>
    <mergeCell ref="A3:A5"/>
    <mergeCell ref="B3:B5"/>
    <mergeCell ref="C3:C5"/>
    <mergeCell ref="D4:D5"/>
    <mergeCell ref="M4:M5"/>
    <mergeCell ref="V3:V5"/>
    <mergeCell ref="N4:O4"/>
    <mergeCell ref="P4:Q4"/>
    <mergeCell ref="R4:S4"/>
    <mergeCell ref="T4:U4"/>
    <mergeCell ref="E4:F4"/>
    <mergeCell ref="G4:H4"/>
    <mergeCell ref="I4:J4"/>
    <mergeCell ref="K4:L4"/>
  </mergeCells>
  <phoneticPr fontId="26" type="noConversion"/>
  <printOptions horizontalCentered="1"/>
  <pageMargins left="0.70866141732283472" right="0" top="0.74803149606299213" bottom="0.74803149606299213" header="0.31496062992125984" footer="0.31496062992125984"/>
  <pageSetup paperSize="9" scale="68" orientation="portrait"/>
  <headerFooter alignWithMargins="0"/>
</worksheet>
</file>

<file path=xl/worksheets/sheet21.xml><?xml version="1.0" encoding="utf-8"?>
<worksheet xmlns="http://schemas.openxmlformats.org/spreadsheetml/2006/main" xmlns:r="http://schemas.openxmlformats.org/officeDocument/2006/relationships">
  <sheetPr enableFormatConditionsCalculation="0">
    <tabColor theme="5"/>
  </sheetPr>
  <dimension ref="A1:B12"/>
  <sheetViews>
    <sheetView zoomScaleSheetLayoutView="100" workbookViewId="0">
      <selection activeCell="B10" sqref="B10"/>
    </sheetView>
  </sheetViews>
  <sheetFormatPr defaultRowHeight="14.25"/>
  <cols>
    <col min="1" max="1" width="43.125" style="325" bestFit="1" customWidth="1"/>
    <col min="2" max="2" width="28.125" style="325" customWidth="1"/>
    <col min="3" max="16384" width="9" style="325"/>
  </cols>
  <sheetData>
    <row r="1" spans="1:2" ht="20.25">
      <c r="A1" s="419" t="s">
        <v>1612</v>
      </c>
      <c r="B1" s="419"/>
    </row>
    <row r="2" spans="1:2">
      <c r="A2" s="326"/>
      <c r="B2" s="327" t="s">
        <v>3</v>
      </c>
    </row>
    <row r="3" spans="1:2">
      <c r="A3" s="328" t="s">
        <v>1604</v>
      </c>
      <c r="B3" s="328" t="s">
        <v>123</v>
      </c>
    </row>
    <row r="4" spans="1:2" ht="30" customHeight="1">
      <c r="A4" s="329" t="s">
        <v>1605</v>
      </c>
      <c r="B4" s="330"/>
    </row>
    <row r="5" spans="1:2" ht="30" customHeight="1">
      <c r="A5" s="329" t="s">
        <v>1606</v>
      </c>
      <c r="B5" s="330"/>
    </row>
    <row r="6" spans="1:2" ht="30" customHeight="1">
      <c r="A6" s="329" t="s">
        <v>1607</v>
      </c>
      <c r="B6" s="330"/>
    </row>
    <row r="7" spans="1:2" ht="30" customHeight="1">
      <c r="A7" s="329" t="s">
        <v>1608</v>
      </c>
      <c r="B7" s="330"/>
    </row>
    <row r="8" spans="1:2" ht="30" customHeight="1">
      <c r="A8" s="329" t="s">
        <v>1609</v>
      </c>
      <c r="B8" s="330"/>
    </row>
    <row r="9" spans="1:2" ht="30" customHeight="1">
      <c r="A9" s="331" t="s">
        <v>1610</v>
      </c>
      <c r="B9" s="330"/>
    </row>
    <row r="10" spans="1:2" ht="30" customHeight="1">
      <c r="A10" s="329" t="s">
        <v>1611</v>
      </c>
      <c r="B10" s="330"/>
    </row>
    <row r="11" spans="1:2" ht="30" customHeight="1">
      <c r="A11" s="332" t="s">
        <v>1106</v>
      </c>
      <c r="B11" s="330"/>
    </row>
    <row r="12" spans="1:2" ht="48" customHeight="1">
      <c r="A12" s="420" t="s">
        <v>1613</v>
      </c>
      <c r="B12" s="421"/>
    </row>
  </sheetData>
  <mergeCells count="2">
    <mergeCell ref="A1:B1"/>
    <mergeCell ref="A12:B12"/>
  </mergeCells>
  <phoneticPr fontId="26" type="noConversion"/>
  <pageMargins left="0.75" right="0.75" top="1" bottom="1" header="0.5" footer="0.5"/>
  <headerFooter alignWithMargins="0"/>
</worksheet>
</file>

<file path=xl/worksheets/sheet22.xml><?xml version="1.0" encoding="utf-8"?>
<worksheet xmlns="http://schemas.openxmlformats.org/spreadsheetml/2006/main" xmlns:r="http://schemas.openxmlformats.org/officeDocument/2006/relationships">
  <sheetPr>
    <tabColor rgb="FFFFFF00"/>
  </sheetPr>
  <dimension ref="A1:IV24"/>
  <sheetViews>
    <sheetView workbookViewId="0"/>
  </sheetViews>
  <sheetFormatPr defaultRowHeight="14.25"/>
  <cols>
    <col min="1" max="1" width="32.75" style="12" customWidth="1"/>
    <col min="2" max="2" width="18.25" style="12" customWidth="1"/>
    <col min="3" max="3" width="20" style="12" customWidth="1"/>
    <col min="4" max="4" width="21" style="12" customWidth="1"/>
    <col min="5" max="5" width="17.75" style="12" customWidth="1"/>
    <col min="6" max="6" width="16.375" style="12" customWidth="1"/>
    <col min="7" max="16384" width="9" style="12"/>
  </cols>
  <sheetData>
    <row r="1" spans="1:256" customFormat="1" ht="24.95" customHeight="1">
      <c r="A1" s="12"/>
      <c r="B1" s="12"/>
      <c r="C1" s="12"/>
      <c r="D1" s="12"/>
      <c r="E1" s="12"/>
      <c r="F1" s="13"/>
      <c r="G1" s="12"/>
      <c r="H1" s="12"/>
      <c r="I1" s="12"/>
      <c r="J1" s="12"/>
      <c r="K1" s="12"/>
      <c r="L1" s="12"/>
      <c r="M1" s="12"/>
      <c r="N1" s="12"/>
      <c r="O1" s="12"/>
      <c r="P1" s="12"/>
      <c r="Q1" s="12"/>
      <c r="R1" s="12"/>
      <c r="S1" s="12"/>
      <c r="T1" s="12"/>
      <c r="U1" s="12"/>
      <c r="V1" s="12"/>
      <c r="W1" s="12"/>
      <c r="X1" s="12"/>
      <c r="Y1" s="12"/>
      <c r="Z1" s="12"/>
      <c r="AA1" s="12"/>
      <c r="AB1" s="12"/>
      <c r="AC1" s="12"/>
      <c r="AD1" s="12"/>
      <c r="AE1" s="12"/>
      <c r="AF1" s="12"/>
      <c r="AG1" s="12"/>
      <c r="AH1" s="12"/>
      <c r="AI1" s="12"/>
      <c r="AJ1" s="12"/>
      <c r="AK1" s="12"/>
      <c r="AL1" s="12"/>
      <c r="AM1" s="12"/>
      <c r="AN1" s="12"/>
      <c r="AO1" s="12"/>
      <c r="AP1" s="12"/>
      <c r="AQ1" s="12"/>
      <c r="AR1" s="12"/>
      <c r="AS1" s="12"/>
      <c r="AT1" s="12"/>
      <c r="AU1" s="12"/>
      <c r="AV1" s="12"/>
      <c r="AW1" s="12"/>
      <c r="AX1" s="12"/>
      <c r="AY1" s="12"/>
      <c r="AZ1" s="12"/>
      <c r="BA1" s="12"/>
      <c r="BB1" s="12"/>
      <c r="BC1" s="12"/>
      <c r="BD1" s="12"/>
      <c r="BE1" s="12"/>
      <c r="BF1" s="12"/>
      <c r="BG1" s="12"/>
      <c r="BH1" s="12"/>
      <c r="BI1" s="12"/>
      <c r="BJ1" s="12"/>
      <c r="BK1" s="12"/>
      <c r="BL1" s="12"/>
      <c r="BM1" s="12"/>
      <c r="BN1" s="12"/>
      <c r="BO1" s="12"/>
      <c r="BP1" s="12"/>
      <c r="BQ1" s="12"/>
      <c r="BR1" s="12"/>
      <c r="BS1" s="12"/>
      <c r="BT1" s="12"/>
      <c r="BU1" s="12"/>
      <c r="BV1" s="12"/>
      <c r="BW1" s="12"/>
      <c r="BX1" s="12"/>
      <c r="BY1" s="12"/>
      <c r="BZ1" s="12"/>
      <c r="CA1" s="12"/>
      <c r="CB1" s="12"/>
      <c r="CC1" s="12"/>
      <c r="CD1" s="12"/>
      <c r="CE1" s="12"/>
      <c r="CF1" s="12"/>
      <c r="CG1" s="12"/>
      <c r="CH1" s="12"/>
      <c r="CI1" s="12"/>
      <c r="CJ1" s="12"/>
      <c r="CK1" s="12"/>
      <c r="CL1" s="12"/>
      <c r="CM1" s="12"/>
      <c r="CN1" s="12"/>
      <c r="CO1" s="12"/>
      <c r="CP1" s="12"/>
      <c r="CQ1" s="12"/>
      <c r="CR1" s="12"/>
      <c r="CS1" s="12"/>
      <c r="CT1" s="12"/>
      <c r="CU1" s="12"/>
      <c r="CV1" s="12"/>
      <c r="CW1" s="12"/>
      <c r="CX1" s="12"/>
      <c r="CY1" s="12"/>
      <c r="CZ1" s="12"/>
      <c r="DA1" s="12"/>
      <c r="DB1" s="12"/>
      <c r="DC1" s="12"/>
      <c r="DD1" s="12"/>
      <c r="DE1" s="12"/>
      <c r="DF1" s="12"/>
      <c r="DG1" s="12"/>
      <c r="DH1" s="12"/>
      <c r="DI1" s="12"/>
      <c r="DJ1" s="12"/>
      <c r="DK1" s="12"/>
      <c r="DL1" s="12"/>
      <c r="DM1" s="12"/>
      <c r="DN1" s="12"/>
      <c r="DO1" s="12"/>
      <c r="DP1" s="12"/>
      <c r="DQ1" s="12"/>
      <c r="DR1" s="12"/>
      <c r="DS1" s="12"/>
      <c r="DT1" s="12"/>
      <c r="DU1" s="12"/>
      <c r="DV1" s="12"/>
      <c r="DW1" s="12"/>
      <c r="DX1" s="12"/>
      <c r="DY1" s="12"/>
      <c r="DZ1" s="12"/>
      <c r="EA1" s="12"/>
      <c r="EB1" s="12"/>
      <c r="EC1" s="12"/>
      <c r="ED1" s="12"/>
      <c r="EE1" s="12"/>
      <c r="EF1" s="12"/>
      <c r="EG1" s="12"/>
      <c r="EH1" s="12"/>
      <c r="EI1" s="12"/>
      <c r="EJ1" s="12"/>
      <c r="EK1" s="12"/>
      <c r="EL1" s="12"/>
      <c r="EM1" s="12"/>
      <c r="EN1" s="12"/>
      <c r="EO1" s="12"/>
      <c r="EP1" s="12"/>
      <c r="EQ1" s="12"/>
      <c r="ER1" s="12"/>
      <c r="ES1" s="12"/>
      <c r="ET1" s="12"/>
      <c r="EU1" s="12"/>
      <c r="EV1" s="12"/>
      <c r="EW1" s="12"/>
      <c r="EX1" s="12"/>
      <c r="EY1" s="12"/>
      <c r="EZ1" s="12"/>
      <c r="FA1" s="12"/>
      <c r="FB1" s="12"/>
      <c r="FC1" s="12"/>
      <c r="FD1" s="12"/>
      <c r="FE1" s="12"/>
      <c r="FF1" s="12"/>
      <c r="FG1" s="12"/>
      <c r="FH1" s="12"/>
      <c r="FI1" s="12"/>
      <c r="FJ1" s="12"/>
      <c r="FK1" s="12"/>
      <c r="FL1" s="12"/>
      <c r="FM1" s="12"/>
      <c r="FN1" s="12"/>
      <c r="FO1" s="12"/>
      <c r="FP1" s="12"/>
      <c r="FQ1" s="12"/>
      <c r="FR1" s="12"/>
      <c r="FS1" s="12"/>
      <c r="FT1" s="12"/>
      <c r="FU1" s="12"/>
      <c r="FV1" s="12"/>
      <c r="FW1" s="12"/>
      <c r="FX1" s="12"/>
      <c r="FY1" s="12"/>
      <c r="FZ1" s="12"/>
      <c r="GA1" s="12"/>
      <c r="GB1" s="12"/>
      <c r="GC1" s="12"/>
      <c r="GD1" s="12"/>
      <c r="GE1" s="12"/>
      <c r="GF1" s="12"/>
      <c r="GG1" s="12"/>
      <c r="GH1" s="12"/>
      <c r="GI1" s="12"/>
      <c r="GJ1" s="12"/>
      <c r="GK1" s="12"/>
      <c r="GL1" s="12"/>
      <c r="GM1" s="12"/>
      <c r="GN1" s="12"/>
      <c r="GO1" s="12"/>
      <c r="GP1" s="12"/>
      <c r="GQ1" s="12"/>
      <c r="GR1" s="12"/>
      <c r="GS1" s="12"/>
      <c r="GT1" s="12"/>
      <c r="GU1" s="12"/>
      <c r="GV1" s="12"/>
      <c r="GW1" s="12"/>
      <c r="GX1" s="12"/>
      <c r="GY1" s="12"/>
      <c r="GZ1" s="12"/>
      <c r="HA1" s="12"/>
      <c r="HB1" s="12"/>
      <c r="HC1" s="12"/>
      <c r="HD1" s="12"/>
      <c r="HE1" s="12"/>
      <c r="HF1" s="12"/>
      <c r="HG1" s="12"/>
      <c r="HH1" s="12"/>
      <c r="HI1" s="12"/>
      <c r="HJ1" s="12"/>
      <c r="HK1" s="12"/>
      <c r="HL1" s="12"/>
      <c r="HM1" s="12"/>
      <c r="HN1" s="12"/>
      <c r="HO1" s="12"/>
      <c r="HP1" s="12"/>
      <c r="HQ1" s="12"/>
      <c r="HR1" s="12"/>
      <c r="HS1" s="12"/>
      <c r="HT1" s="12"/>
      <c r="HU1" s="12"/>
      <c r="HV1" s="12"/>
      <c r="HW1" s="12"/>
      <c r="HX1" s="12"/>
      <c r="HY1" s="12"/>
      <c r="HZ1" s="12"/>
      <c r="IA1" s="12"/>
      <c r="IB1" s="12"/>
      <c r="IC1" s="12"/>
      <c r="ID1" s="12"/>
      <c r="IE1" s="12"/>
      <c r="IF1" s="12"/>
      <c r="IG1" s="12"/>
      <c r="IH1" s="12"/>
      <c r="II1" s="12"/>
      <c r="IJ1" s="12"/>
      <c r="IK1" s="12"/>
      <c r="IL1" s="12"/>
      <c r="IM1" s="12"/>
      <c r="IN1" s="12"/>
      <c r="IO1" s="12"/>
      <c r="IP1" s="12"/>
      <c r="IQ1" s="12"/>
      <c r="IR1" s="12"/>
      <c r="IS1" s="12"/>
      <c r="IT1" s="12"/>
      <c r="IU1" s="12"/>
      <c r="IV1" s="12"/>
    </row>
    <row r="2" spans="1:256" customFormat="1" ht="30.95" customHeight="1">
      <c r="A2" s="422" t="s">
        <v>1370</v>
      </c>
      <c r="B2" s="422"/>
      <c r="C2" s="422"/>
      <c r="D2" s="422"/>
      <c r="E2" s="422"/>
      <c r="F2" s="422"/>
      <c r="G2" s="12"/>
      <c r="H2" s="12"/>
      <c r="I2" s="12"/>
      <c r="J2" s="12"/>
      <c r="K2" s="12"/>
      <c r="L2" s="12"/>
      <c r="M2" s="12"/>
      <c r="N2" s="12"/>
      <c r="O2" s="12"/>
      <c r="P2" s="12"/>
      <c r="Q2" s="12"/>
      <c r="R2" s="12"/>
      <c r="S2" s="12"/>
      <c r="T2" s="12"/>
      <c r="U2" s="12"/>
      <c r="V2" s="12"/>
      <c r="W2" s="12"/>
      <c r="X2" s="12"/>
      <c r="Y2" s="12"/>
      <c r="Z2" s="12"/>
      <c r="AA2" s="12"/>
      <c r="AB2" s="12"/>
      <c r="AC2" s="12"/>
      <c r="AD2" s="12"/>
      <c r="AE2" s="12"/>
      <c r="AF2" s="12"/>
      <c r="AG2" s="12"/>
      <c r="AH2" s="12"/>
      <c r="AI2" s="12"/>
      <c r="AJ2" s="12"/>
      <c r="AK2" s="12"/>
      <c r="AL2" s="12"/>
      <c r="AM2" s="12"/>
      <c r="AN2" s="12"/>
      <c r="AO2" s="12"/>
      <c r="AP2" s="12"/>
      <c r="AQ2" s="12"/>
      <c r="AR2" s="12"/>
      <c r="AS2" s="12"/>
      <c r="AT2" s="12"/>
      <c r="AU2" s="12"/>
      <c r="AV2" s="12"/>
      <c r="AW2" s="12"/>
      <c r="AX2" s="12"/>
      <c r="AY2" s="12"/>
      <c r="AZ2" s="12"/>
      <c r="BA2" s="12"/>
      <c r="BB2" s="12"/>
      <c r="BC2" s="12"/>
      <c r="BD2" s="12"/>
      <c r="BE2" s="12"/>
      <c r="BF2" s="12"/>
      <c r="BG2" s="12"/>
      <c r="BH2" s="12"/>
      <c r="BI2" s="12"/>
      <c r="BJ2" s="12"/>
      <c r="BK2" s="12"/>
      <c r="BL2" s="12"/>
      <c r="BM2" s="12"/>
      <c r="BN2" s="12"/>
      <c r="BO2" s="12"/>
      <c r="BP2" s="12"/>
      <c r="BQ2" s="12"/>
      <c r="BR2" s="12"/>
      <c r="BS2" s="12"/>
      <c r="BT2" s="12"/>
      <c r="BU2" s="12"/>
      <c r="BV2" s="12"/>
      <c r="BW2" s="12"/>
      <c r="BX2" s="12"/>
      <c r="BY2" s="12"/>
      <c r="BZ2" s="12"/>
      <c r="CA2" s="12"/>
      <c r="CB2" s="12"/>
      <c r="CC2" s="12"/>
      <c r="CD2" s="12"/>
      <c r="CE2" s="12"/>
      <c r="CF2" s="12"/>
      <c r="CG2" s="12"/>
      <c r="CH2" s="12"/>
      <c r="CI2" s="12"/>
      <c r="CJ2" s="12"/>
      <c r="CK2" s="12"/>
      <c r="CL2" s="12"/>
      <c r="CM2" s="12"/>
      <c r="CN2" s="12"/>
      <c r="CO2" s="12"/>
      <c r="CP2" s="12"/>
      <c r="CQ2" s="12"/>
      <c r="CR2" s="12"/>
      <c r="CS2" s="12"/>
      <c r="CT2" s="12"/>
      <c r="CU2" s="12"/>
      <c r="CV2" s="12"/>
      <c r="CW2" s="12"/>
      <c r="CX2" s="12"/>
      <c r="CY2" s="12"/>
      <c r="CZ2" s="12"/>
      <c r="DA2" s="12"/>
      <c r="DB2" s="12"/>
      <c r="DC2" s="12"/>
      <c r="DD2" s="12"/>
      <c r="DE2" s="12"/>
      <c r="DF2" s="12"/>
      <c r="DG2" s="12"/>
      <c r="DH2" s="12"/>
      <c r="DI2" s="12"/>
      <c r="DJ2" s="12"/>
      <c r="DK2" s="12"/>
      <c r="DL2" s="12"/>
      <c r="DM2" s="12"/>
      <c r="DN2" s="12"/>
      <c r="DO2" s="12"/>
      <c r="DP2" s="12"/>
      <c r="DQ2" s="12"/>
      <c r="DR2" s="12"/>
      <c r="DS2" s="12"/>
      <c r="DT2" s="12"/>
      <c r="DU2" s="12"/>
      <c r="DV2" s="12"/>
      <c r="DW2" s="12"/>
      <c r="DX2" s="12"/>
      <c r="DY2" s="12"/>
      <c r="DZ2" s="12"/>
      <c r="EA2" s="12"/>
      <c r="EB2" s="12"/>
      <c r="EC2" s="12"/>
      <c r="ED2" s="12"/>
      <c r="EE2" s="12"/>
      <c r="EF2" s="12"/>
      <c r="EG2" s="12"/>
      <c r="EH2" s="12"/>
      <c r="EI2" s="12"/>
      <c r="EJ2" s="12"/>
      <c r="EK2" s="12"/>
      <c r="EL2" s="12"/>
      <c r="EM2" s="12"/>
      <c r="EN2" s="12"/>
      <c r="EO2" s="12"/>
      <c r="EP2" s="12"/>
      <c r="EQ2" s="12"/>
      <c r="ER2" s="12"/>
      <c r="ES2" s="12"/>
      <c r="ET2" s="12"/>
      <c r="EU2" s="12"/>
      <c r="EV2" s="12"/>
      <c r="EW2" s="12"/>
      <c r="EX2" s="12"/>
      <c r="EY2" s="12"/>
      <c r="EZ2" s="12"/>
      <c r="FA2" s="12"/>
      <c r="FB2" s="12"/>
      <c r="FC2" s="12"/>
      <c r="FD2" s="12"/>
      <c r="FE2" s="12"/>
      <c r="FF2" s="12"/>
      <c r="FG2" s="12"/>
      <c r="FH2" s="12"/>
      <c r="FI2" s="12"/>
      <c r="FJ2" s="12"/>
      <c r="FK2" s="12"/>
      <c r="FL2" s="12"/>
      <c r="FM2" s="12"/>
      <c r="FN2" s="12"/>
      <c r="FO2" s="12"/>
      <c r="FP2" s="12"/>
      <c r="FQ2" s="12"/>
      <c r="FR2" s="12"/>
      <c r="FS2" s="12"/>
      <c r="FT2" s="12"/>
      <c r="FU2" s="12"/>
      <c r="FV2" s="12"/>
      <c r="FW2" s="12"/>
      <c r="FX2" s="12"/>
      <c r="FY2" s="12"/>
      <c r="FZ2" s="12"/>
      <c r="GA2" s="12"/>
      <c r="GB2" s="12"/>
      <c r="GC2" s="12"/>
      <c r="GD2" s="12"/>
      <c r="GE2" s="12"/>
      <c r="GF2" s="12"/>
      <c r="GG2" s="12"/>
      <c r="GH2" s="12"/>
      <c r="GI2" s="12"/>
      <c r="GJ2" s="12"/>
      <c r="GK2" s="12"/>
      <c r="GL2" s="12"/>
      <c r="GM2" s="12"/>
      <c r="GN2" s="12"/>
      <c r="GO2" s="12"/>
      <c r="GP2" s="12"/>
      <c r="GQ2" s="12"/>
      <c r="GR2" s="12"/>
      <c r="GS2" s="12"/>
      <c r="GT2" s="12"/>
      <c r="GU2" s="12"/>
      <c r="GV2" s="12"/>
      <c r="GW2" s="12"/>
      <c r="GX2" s="12"/>
      <c r="GY2" s="12"/>
      <c r="GZ2" s="12"/>
      <c r="HA2" s="12"/>
      <c r="HB2" s="12"/>
      <c r="HC2" s="12"/>
      <c r="HD2" s="12"/>
      <c r="HE2" s="12"/>
      <c r="HF2" s="12"/>
      <c r="HG2" s="12"/>
      <c r="HH2" s="12"/>
      <c r="HI2" s="12"/>
      <c r="HJ2" s="12"/>
      <c r="HK2" s="12"/>
      <c r="HL2" s="12"/>
      <c r="HM2" s="12"/>
      <c r="HN2" s="12"/>
      <c r="HO2" s="12"/>
      <c r="HP2" s="12"/>
      <c r="HQ2" s="12"/>
      <c r="HR2" s="12"/>
      <c r="HS2" s="12"/>
      <c r="HT2" s="12"/>
      <c r="HU2" s="12"/>
      <c r="HV2" s="12"/>
      <c r="HW2" s="12"/>
      <c r="HX2" s="12"/>
      <c r="HY2" s="12"/>
      <c r="HZ2" s="12"/>
      <c r="IA2" s="12"/>
      <c r="IB2" s="12"/>
      <c r="IC2" s="12"/>
      <c r="ID2" s="12"/>
      <c r="IE2" s="12"/>
      <c r="IF2" s="12"/>
      <c r="IG2" s="12"/>
      <c r="IH2" s="12"/>
      <c r="II2" s="12"/>
      <c r="IJ2" s="12"/>
      <c r="IK2" s="12"/>
      <c r="IL2" s="12"/>
      <c r="IM2" s="12"/>
      <c r="IN2" s="12"/>
      <c r="IO2" s="12"/>
      <c r="IP2" s="12"/>
      <c r="IQ2" s="12"/>
      <c r="IR2" s="12"/>
      <c r="IS2" s="12"/>
      <c r="IT2" s="12"/>
      <c r="IU2" s="12"/>
      <c r="IV2" s="12"/>
    </row>
    <row r="3" spans="1:256" customFormat="1" ht="24.95" customHeight="1">
      <c r="A3" s="14" t="s">
        <v>2</v>
      </c>
      <c r="B3" s="423"/>
      <c r="C3" s="423"/>
      <c r="D3" s="423"/>
      <c r="E3" s="15"/>
      <c r="F3" s="16" t="s">
        <v>3</v>
      </c>
      <c r="G3" s="12"/>
      <c r="H3" s="12"/>
      <c r="I3" s="12"/>
      <c r="J3" s="12"/>
      <c r="K3" s="12"/>
      <c r="L3" s="12"/>
      <c r="M3" s="12"/>
      <c r="N3" s="12"/>
      <c r="O3" s="12"/>
      <c r="P3" s="12"/>
      <c r="Q3" s="12"/>
      <c r="R3" s="12"/>
      <c r="S3" s="12"/>
      <c r="T3" s="12"/>
      <c r="U3" s="12"/>
      <c r="V3" s="12"/>
      <c r="W3" s="12"/>
      <c r="X3" s="12"/>
      <c r="Y3" s="12"/>
      <c r="Z3" s="12"/>
      <c r="AA3" s="12"/>
      <c r="AB3" s="12"/>
      <c r="AC3" s="12"/>
      <c r="AD3" s="12"/>
      <c r="AE3" s="12"/>
      <c r="AF3" s="12"/>
      <c r="AG3" s="12"/>
      <c r="AH3" s="12"/>
      <c r="AI3" s="12"/>
      <c r="AJ3" s="12"/>
      <c r="AK3" s="12"/>
      <c r="AL3" s="12"/>
      <c r="AM3" s="12"/>
      <c r="AN3" s="12"/>
      <c r="AO3" s="12"/>
      <c r="AP3" s="12"/>
      <c r="AQ3" s="12"/>
      <c r="AR3" s="12"/>
      <c r="AS3" s="12"/>
      <c r="AT3" s="12"/>
      <c r="AU3" s="12"/>
      <c r="AV3" s="12"/>
      <c r="AW3" s="12"/>
      <c r="AX3" s="12"/>
      <c r="AY3" s="12"/>
      <c r="AZ3" s="12"/>
      <c r="BA3" s="12"/>
      <c r="BB3" s="12"/>
      <c r="BC3" s="12"/>
      <c r="BD3" s="12"/>
      <c r="BE3" s="12"/>
      <c r="BF3" s="12"/>
      <c r="BG3" s="12"/>
      <c r="BH3" s="12"/>
      <c r="BI3" s="12"/>
      <c r="BJ3" s="12"/>
      <c r="BK3" s="12"/>
      <c r="BL3" s="12"/>
      <c r="BM3" s="12"/>
      <c r="BN3" s="12"/>
      <c r="BO3" s="12"/>
      <c r="BP3" s="12"/>
      <c r="BQ3" s="12"/>
      <c r="BR3" s="12"/>
      <c r="BS3" s="12"/>
      <c r="BT3" s="12"/>
      <c r="BU3" s="12"/>
      <c r="BV3" s="12"/>
      <c r="BW3" s="12"/>
      <c r="BX3" s="12"/>
      <c r="BY3" s="12"/>
      <c r="BZ3" s="12"/>
      <c r="CA3" s="12"/>
      <c r="CB3" s="12"/>
      <c r="CC3" s="12"/>
      <c r="CD3" s="12"/>
      <c r="CE3" s="12"/>
      <c r="CF3" s="12"/>
      <c r="CG3" s="12"/>
      <c r="CH3" s="12"/>
      <c r="CI3" s="12"/>
      <c r="CJ3" s="12"/>
      <c r="CK3" s="12"/>
      <c r="CL3" s="12"/>
      <c r="CM3" s="12"/>
      <c r="CN3" s="12"/>
      <c r="CO3" s="12"/>
      <c r="CP3" s="12"/>
      <c r="CQ3" s="12"/>
      <c r="CR3" s="12"/>
      <c r="CS3" s="12"/>
      <c r="CT3" s="12"/>
      <c r="CU3" s="12"/>
      <c r="CV3" s="12"/>
      <c r="CW3" s="12"/>
      <c r="CX3" s="12"/>
      <c r="CY3" s="12"/>
      <c r="CZ3" s="12"/>
      <c r="DA3" s="12"/>
      <c r="DB3" s="12"/>
      <c r="DC3" s="12"/>
      <c r="DD3" s="12"/>
      <c r="DE3" s="12"/>
      <c r="DF3" s="12"/>
      <c r="DG3" s="12"/>
      <c r="DH3" s="12"/>
      <c r="DI3" s="12"/>
      <c r="DJ3" s="12"/>
      <c r="DK3" s="12"/>
      <c r="DL3" s="12"/>
      <c r="DM3" s="12"/>
      <c r="DN3" s="12"/>
      <c r="DO3" s="12"/>
      <c r="DP3" s="12"/>
      <c r="DQ3" s="12"/>
      <c r="DR3" s="12"/>
      <c r="DS3" s="12"/>
      <c r="DT3" s="12"/>
      <c r="DU3" s="12"/>
      <c r="DV3" s="12"/>
      <c r="DW3" s="12"/>
      <c r="DX3" s="12"/>
      <c r="DY3" s="12"/>
      <c r="DZ3" s="12"/>
      <c r="EA3" s="12"/>
      <c r="EB3" s="12"/>
      <c r="EC3" s="12"/>
      <c r="ED3" s="12"/>
      <c r="EE3" s="12"/>
      <c r="EF3" s="12"/>
      <c r="EG3" s="12"/>
      <c r="EH3" s="12"/>
      <c r="EI3" s="12"/>
      <c r="EJ3" s="12"/>
      <c r="EK3" s="12"/>
      <c r="EL3" s="12"/>
      <c r="EM3" s="12"/>
      <c r="EN3" s="12"/>
      <c r="EO3" s="12"/>
      <c r="EP3" s="12"/>
      <c r="EQ3" s="12"/>
      <c r="ER3" s="12"/>
      <c r="ES3" s="12"/>
      <c r="ET3" s="12"/>
      <c r="EU3" s="12"/>
      <c r="EV3" s="12"/>
      <c r="EW3" s="12"/>
      <c r="EX3" s="12"/>
      <c r="EY3" s="12"/>
      <c r="EZ3" s="12"/>
      <c r="FA3" s="12"/>
      <c r="FB3" s="12"/>
      <c r="FC3" s="12"/>
      <c r="FD3" s="12"/>
      <c r="FE3" s="12"/>
      <c r="FF3" s="12"/>
      <c r="FG3" s="12"/>
      <c r="FH3" s="12"/>
      <c r="FI3" s="12"/>
      <c r="FJ3" s="12"/>
      <c r="FK3" s="12"/>
      <c r="FL3" s="12"/>
      <c r="FM3" s="12"/>
      <c r="FN3" s="12"/>
      <c r="FO3" s="12"/>
      <c r="FP3" s="12"/>
      <c r="FQ3" s="12"/>
      <c r="FR3" s="12"/>
      <c r="FS3" s="12"/>
      <c r="FT3" s="12"/>
      <c r="FU3" s="12"/>
      <c r="FV3" s="12"/>
      <c r="FW3" s="12"/>
      <c r="FX3" s="12"/>
      <c r="FY3" s="12"/>
      <c r="FZ3" s="12"/>
      <c r="GA3" s="12"/>
      <c r="GB3" s="12"/>
      <c r="GC3" s="12"/>
      <c r="GD3" s="12"/>
      <c r="GE3" s="12"/>
      <c r="GF3" s="12"/>
      <c r="GG3" s="12"/>
      <c r="GH3" s="12"/>
      <c r="GI3" s="12"/>
      <c r="GJ3" s="12"/>
      <c r="GK3" s="12"/>
      <c r="GL3" s="12"/>
      <c r="GM3" s="12"/>
      <c r="GN3" s="12"/>
      <c r="GO3" s="12"/>
      <c r="GP3" s="12"/>
      <c r="GQ3" s="12"/>
      <c r="GR3" s="12"/>
      <c r="GS3" s="12"/>
      <c r="GT3" s="12"/>
      <c r="GU3" s="12"/>
      <c r="GV3" s="12"/>
      <c r="GW3" s="12"/>
      <c r="GX3" s="12"/>
      <c r="GY3" s="12"/>
      <c r="GZ3" s="12"/>
      <c r="HA3" s="12"/>
      <c r="HB3" s="12"/>
      <c r="HC3" s="12"/>
      <c r="HD3" s="12"/>
      <c r="HE3" s="12"/>
      <c r="HF3" s="12"/>
      <c r="HG3" s="12"/>
      <c r="HH3" s="12"/>
      <c r="HI3" s="12"/>
      <c r="HJ3" s="12"/>
      <c r="HK3" s="12"/>
      <c r="HL3" s="12"/>
      <c r="HM3" s="12"/>
      <c r="HN3" s="12"/>
      <c r="HO3" s="12"/>
      <c r="HP3" s="12"/>
      <c r="HQ3" s="12"/>
      <c r="HR3" s="12"/>
      <c r="HS3" s="12"/>
      <c r="HT3" s="12"/>
      <c r="HU3" s="12"/>
      <c r="HV3" s="12"/>
      <c r="HW3" s="12"/>
      <c r="HX3" s="12"/>
      <c r="HY3" s="12"/>
      <c r="HZ3" s="12"/>
      <c r="IA3" s="12"/>
      <c r="IB3" s="12"/>
      <c r="IC3" s="12"/>
      <c r="ID3" s="12"/>
      <c r="IE3" s="12"/>
      <c r="IF3" s="12"/>
      <c r="IG3" s="12"/>
      <c r="IH3" s="12"/>
      <c r="II3" s="12"/>
      <c r="IJ3" s="12"/>
      <c r="IK3" s="12"/>
      <c r="IL3" s="12"/>
      <c r="IM3" s="12"/>
      <c r="IN3" s="12"/>
      <c r="IO3" s="12"/>
      <c r="IP3" s="12"/>
      <c r="IQ3" s="12"/>
      <c r="IR3" s="12"/>
      <c r="IS3" s="12"/>
      <c r="IT3" s="12"/>
      <c r="IU3" s="12"/>
      <c r="IV3" s="12"/>
    </row>
    <row r="4" spans="1:256" customFormat="1" ht="30.95" customHeight="1">
      <c r="A4" s="17" t="s">
        <v>1371</v>
      </c>
      <c r="B4" s="18" t="s">
        <v>1106</v>
      </c>
      <c r="C4" s="19" t="s">
        <v>1372</v>
      </c>
      <c r="D4" s="20" t="s">
        <v>1373</v>
      </c>
      <c r="E4" s="21" t="s">
        <v>1374</v>
      </c>
      <c r="F4" s="21" t="s">
        <v>125</v>
      </c>
      <c r="G4" s="12"/>
      <c r="H4" s="12"/>
      <c r="I4" s="12"/>
      <c r="J4" s="12"/>
      <c r="K4" s="12"/>
      <c r="L4" s="12"/>
      <c r="M4" s="12"/>
      <c r="N4" s="12"/>
      <c r="O4" s="12"/>
      <c r="P4" s="12"/>
      <c r="Q4" s="12"/>
      <c r="R4" s="12"/>
      <c r="S4" s="12"/>
      <c r="T4" s="12"/>
      <c r="U4" s="12"/>
      <c r="V4" s="12"/>
      <c r="W4" s="12"/>
      <c r="X4" s="12"/>
      <c r="Y4" s="12"/>
      <c r="Z4" s="12"/>
      <c r="AA4" s="12"/>
      <c r="AB4" s="12"/>
      <c r="AC4" s="12"/>
      <c r="AD4" s="12"/>
      <c r="AE4" s="12"/>
      <c r="AF4" s="12"/>
      <c r="AG4" s="12"/>
      <c r="AH4" s="12"/>
      <c r="AI4" s="12"/>
      <c r="AJ4" s="12"/>
      <c r="AK4" s="12"/>
      <c r="AL4" s="12"/>
      <c r="AM4" s="12"/>
      <c r="AN4" s="12"/>
      <c r="AO4" s="12"/>
      <c r="AP4" s="12"/>
      <c r="AQ4" s="12"/>
      <c r="AR4" s="12"/>
      <c r="AS4" s="12"/>
      <c r="AT4" s="12"/>
      <c r="AU4" s="12"/>
      <c r="AV4" s="12"/>
      <c r="AW4" s="12"/>
      <c r="AX4" s="12"/>
      <c r="AY4" s="12"/>
      <c r="AZ4" s="12"/>
      <c r="BA4" s="12"/>
      <c r="BB4" s="12"/>
      <c r="BC4" s="12"/>
      <c r="BD4" s="12"/>
      <c r="BE4" s="12"/>
      <c r="BF4" s="12"/>
      <c r="BG4" s="12"/>
      <c r="BH4" s="12"/>
      <c r="BI4" s="12"/>
      <c r="BJ4" s="12"/>
      <c r="BK4" s="12"/>
      <c r="BL4" s="12"/>
      <c r="BM4" s="12"/>
      <c r="BN4" s="12"/>
      <c r="BO4" s="12"/>
      <c r="BP4" s="12"/>
      <c r="BQ4" s="12"/>
      <c r="BR4" s="12"/>
      <c r="BS4" s="12"/>
      <c r="BT4" s="12"/>
      <c r="BU4" s="12"/>
      <c r="BV4" s="12"/>
      <c r="BW4" s="12"/>
      <c r="BX4" s="12"/>
      <c r="BY4" s="12"/>
      <c r="BZ4" s="12"/>
      <c r="CA4" s="12"/>
      <c r="CB4" s="12"/>
      <c r="CC4" s="12"/>
      <c r="CD4" s="12"/>
      <c r="CE4" s="12"/>
      <c r="CF4" s="12"/>
      <c r="CG4" s="12"/>
      <c r="CH4" s="12"/>
      <c r="CI4" s="12"/>
      <c r="CJ4" s="12"/>
      <c r="CK4" s="12"/>
      <c r="CL4" s="12"/>
      <c r="CM4" s="12"/>
      <c r="CN4" s="12"/>
      <c r="CO4" s="12"/>
      <c r="CP4" s="12"/>
      <c r="CQ4" s="12"/>
      <c r="CR4" s="12"/>
      <c r="CS4" s="12"/>
      <c r="CT4" s="12"/>
      <c r="CU4" s="12"/>
      <c r="CV4" s="12"/>
      <c r="CW4" s="12"/>
      <c r="CX4" s="12"/>
      <c r="CY4" s="12"/>
      <c r="CZ4" s="12"/>
      <c r="DA4" s="12"/>
      <c r="DB4" s="12"/>
      <c r="DC4" s="12"/>
      <c r="DD4" s="12"/>
      <c r="DE4" s="12"/>
      <c r="DF4" s="12"/>
      <c r="DG4" s="12"/>
      <c r="DH4" s="12"/>
      <c r="DI4" s="12"/>
      <c r="DJ4" s="12"/>
      <c r="DK4" s="12"/>
      <c r="DL4" s="12"/>
      <c r="DM4" s="12"/>
      <c r="DN4" s="12"/>
      <c r="DO4" s="12"/>
      <c r="DP4" s="12"/>
      <c r="DQ4" s="12"/>
      <c r="DR4" s="12"/>
      <c r="DS4" s="12"/>
      <c r="DT4" s="12"/>
      <c r="DU4" s="12"/>
      <c r="DV4" s="12"/>
      <c r="DW4" s="12"/>
      <c r="DX4" s="12"/>
      <c r="DY4" s="12"/>
      <c r="DZ4" s="12"/>
      <c r="EA4" s="12"/>
      <c r="EB4" s="12"/>
      <c r="EC4" s="12"/>
      <c r="ED4" s="12"/>
      <c r="EE4" s="12"/>
      <c r="EF4" s="12"/>
      <c r="EG4" s="12"/>
      <c r="EH4" s="12"/>
      <c r="EI4" s="12"/>
      <c r="EJ4" s="12"/>
      <c r="EK4" s="12"/>
      <c r="EL4" s="12"/>
      <c r="EM4" s="12"/>
      <c r="EN4" s="12"/>
      <c r="EO4" s="12"/>
      <c r="EP4" s="12"/>
      <c r="EQ4" s="12"/>
      <c r="ER4" s="12"/>
      <c r="ES4" s="12"/>
      <c r="ET4" s="12"/>
      <c r="EU4" s="12"/>
      <c r="EV4" s="12"/>
      <c r="EW4" s="12"/>
      <c r="EX4" s="12"/>
      <c r="EY4" s="12"/>
      <c r="EZ4" s="12"/>
      <c r="FA4" s="12"/>
      <c r="FB4" s="12"/>
      <c r="FC4" s="12"/>
      <c r="FD4" s="12"/>
      <c r="FE4" s="12"/>
      <c r="FF4" s="12"/>
      <c r="FG4" s="12"/>
      <c r="FH4" s="12"/>
      <c r="FI4" s="12"/>
      <c r="FJ4" s="12"/>
      <c r="FK4" s="12"/>
      <c r="FL4" s="12"/>
      <c r="FM4" s="12"/>
      <c r="FN4" s="12"/>
      <c r="FO4" s="12"/>
      <c r="FP4" s="12"/>
      <c r="FQ4" s="12"/>
      <c r="FR4" s="12"/>
      <c r="FS4" s="12"/>
      <c r="FT4" s="12"/>
      <c r="FU4" s="12"/>
      <c r="FV4" s="12"/>
      <c r="FW4" s="12"/>
      <c r="FX4" s="12"/>
      <c r="FY4" s="12"/>
      <c r="FZ4" s="12"/>
      <c r="GA4" s="12"/>
      <c r="GB4" s="12"/>
      <c r="GC4" s="12"/>
      <c r="GD4" s="12"/>
      <c r="GE4" s="12"/>
      <c r="GF4" s="12"/>
      <c r="GG4" s="12"/>
      <c r="GH4" s="12"/>
      <c r="GI4" s="12"/>
      <c r="GJ4" s="12"/>
      <c r="GK4" s="12"/>
      <c r="GL4" s="12"/>
      <c r="GM4" s="12"/>
      <c r="GN4" s="12"/>
      <c r="GO4" s="12"/>
      <c r="GP4" s="12"/>
      <c r="GQ4" s="12"/>
      <c r="GR4" s="12"/>
      <c r="GS4" s="12"/>
      <c r="GT4" s="12"/>
      <c r="GU4" s="12"/>
      <c r="GV4" s="12"/>
      <c r="GW4" s="12"/>
      <c r="GX4" s="12"/>
      <c r="GY4" s="12"/>
      <c r="GZ4" s="12"/>
      <c r="HA4" s="12"/>
      <c r="HB4" s="12"/>
      <c r="HC4" s="12"/>
      <c r="HD4" s="12"/>
      <c r="HE4" s="12"/>
      <c r="HF4" s="12"/>
      <c r="HG4" s="12"/>
      <c r="HH4" s="12"/>
      <c r="HI4" s="12"/>
      <c r="HJ4" s="12"/>
      <c r="HK4" s="12"/>
      <c r="HL4" s="12"/>
      <c r="HM4" s="12"/>
      <c r="HN4" s="12"/>
      <c r="HO4" s="12"/>
      <c r="HP4" s="12"/>
      <c r="HQ4" s="12"/>
      <c r="HR4" s="12"/>
      <c r="HS4" s="12"/>
      <c r="HT4" s="12"/>
      <c r="HU4" s="12"/>
      <c r="HV4" s="12"/>
      <c r="HW4" s="12"/>
      <c r="HX4" s="12"/>
      <c r="HY4" s="12"/>
      <c r="HZ4" s="12"/>
      <c r="IA4" s="12"/>
      <c r="IB4" s="12"/>
      <c r="IC4" s="12"/>
      <c r="ID4" s="12"/>
      <c r="IE4" s="12"/>
      <c r="IF4" s="12"/>
      <c r="IG4" s="12"/>
      <c r="IH4" s="12"/>
      <c r="II4" s="12"/>
      <c r="IJ4" s="12"/>
      <c r="IK4" s="12"/>
      <c r="IL4" s="12"/>
      <c r="IM4" s="12"/>
      <c r="IN4" s="12"/>
      <c r="IO4" s="12"/>
      <c r="IP4" s="12"/>
      <c r="IQ4" s="12"/>
      <c r="IR4" s="12"/>
      <c r="IS4" s="12"/>
      <c r="IT4" s="12"/>
      <c r="IU4" s="12"/>
      <c r="IV4" s="12"/>
    </row>
    <row r="5" spans="1:256" s="32" customFormat="1" ht="24" customHeight="1">
      <c r="A5" s="22" t="s">
        <v>1375</v>
      </c>
      <c r="B5" s="23">
        <f t="shared" ref="B5:B21" si="0">C5+D5+E5</f>
        <v>46534.31</v>
      </c>
      <c r="C5" s="33">
        <f>C6+C7+C8+C9+C10+C11+C12+C13</f>
        <v>15747.44</v>
      </c>
      <c r="D5" s="34">
        <f>D6+D7+D8+D9+D10+D11+D12+D13</f>
        <v>30407.35</v>
      </c>
      <c r="E5" s="25">
        <f>E6+E7+E8+E9+E10+E11+E12+E13</f>
        <v>379.52</v>
      </c>
      <c r="F5" s="26"/>
      <c r="G5" s="12"/>
      <c r="H5" s="12"/>
      <c r="I5" s="12"/>
      <c r="J5" s="12"/>
      <c r="K5" s="12"/>
      <c r="L5" s="12"/>
      <c r="M5" s="12"/>
      <c r="N5" s="12"/>
      <c r="O5" s="12"/>
      <c r="P5" s="12"/>
      <c r="Q5" s="12"/>
      <c r="R5" s="12"/>
      <c r="S5" s="12"/>
      <c r="T5" s="12"/>
      <c r="U5" s="12"/>
      <c r="V5" s="12"/>
      <c r="W5" s="12"/>
      <c r="X5" s="12"/>
      <c r="Y5" s="12"/>
      <c r="Z5" s="12"/>
      <c r="AA5" s="12"/>
      <c r="AB5" s="12"/>
      <c r="AC5" s="12"/>
      <c r="AD5" s="12"/>
      <c r="AE5" s="12"/>
      <c r="AF5" s="12"/>
      <c r="AG5" s="12"/>
      <c r="AH5" s="12"/>
      <c r="AI5" s="12"/>
      <c r="AJ5" s="12"/>
      <c r="AK5" s="12"/>
      <c r="AL5" s="12"/>
      <c r="AM5" s="12"/>
      <c r="AN5" s="12"/>
      <c r="AO5" s="12"/>
      <c r="AP5" s="12"/>
      <c r="AQ5" s="12"/>
      <c r="AR5" s="12"/>
      <c r="AS5" s="12"/>
      <c r="AT5" s="12"/>
      <c r="AU5" s="12"/>
      <c r="AV5" s="12"/>
      <c r="AW5" s="12"/>
      <c r="AX5" s="12"/>
      <c r="AY5" s="12"/>
      <c r="AZ5" s="12"/>
      <c r="BA5" s="12"/>
      <c r="BB5" s="12"/>
      <c r="BC5" s="12"/>
      <c r="BD5" s="12"/>
      <c r="BE5" s="12"/>
      <c r="BF5" s="12"/>
      <c r="BG5" s="12"/>
      <c r="BH5" s="12"/>
      <c r="BI5" s="12"/>
      <c r="BJ5" s="12"/>
      <c r="BK5" s="12"/>
      <c r="BL5" s="12"/>
      <c r="BM5" s="12"/>
      <c r="BN5" s="12"/>
      <c r="BO5" s="12"/>
      <c r="BP5" s="12"/>
      <c r="BQ5" s="12"/>
      <c r="BR5" s="12"/>
      <c r="BS5" s="12"/>
      <c r="BT5" s="12"/>
      <c r="BU5" s="12"/>
      <c r="BV5" s="12"/>
      <c r="BW5" s="12"/>
      <c r="BX5" s="12"/>
      <c r="BY5" s="12"/>
      <c r="BZ5" s="12"/>
      <c r="CA5" s="12"/>
      <c r="CB5" s="12"/>
      <c r="CC5" s="12"/>
      <c r="CD5" s="12"/>
      <c r="CE5" s="12"/>
      <c r="CF5" s="12"/>
      <c r="CG5" s="12"/>
      <c r="CH5" s="12"/>
      <c r="CI5" s="12"/>
      <c r="CJ5" s="12"/>
      <c r="CK5" s="12"/>
      <c r="CL5" s="12"/>
      <c r="CM5" s="12"/>
      <c r="CN5" s="12"/>
      <c r="CO5" s="12"/>
      <c r="CP5" s="12"/>
      <c r="CQ5" s="12"/>
      <c r="CR5" s="12"/>
      <c r="CS5" s="12"/>
      <c r="CT5" s="12"/>
      <c r="CU5" s="12"/>
      <c r="CV5" s="12"/>
      <c r="CW5" s="12"/>
      <c r="CX5" s="12"/>
      <c r="CY5" s="12"/>
      <c r="CZ5" s="12"/>
      <c r="DA5" s="12"/>
      <c r="DB5" s="12"/>
      <c r="DC5" s="12"/>
      <c r="DD5" s="12"/>
      <c r="DE5" s="12"/>
      <c r="DF5" s="12"/>
      <c r="DG5" s="12"/>
      <c r="DH5" s="12"/>
      <c r="DI5" s="12"/>
      <c r="DJ5" s="12"/>
      <c r="DK5" s="12"/>
      <c r="DL5" s="12"/>
      <c r="DM5" s="12"/>
      <c r="DN5" s="12"/>
      <c r="DO5" s="12"/>
      <c r="DP5" s="12"/>
      <c r="DQ5" s="12"/>
      <c r="DR5" s="12"/>
      <c r="DS5" s="12"/>
      <c r="DT5" s="12"/>
      <c r="DU5" s="12"/>
      <c r="DV5" s="12"/>
      <c r="DW5" s="12"/>
      <c r="DX5" s="12"/>
      <c r="DY5" s="12"/>
      <c r="DZ5" s="12"/>
      <c r="EA5" s="12"/>
      <c r="EB5" s="12"/>
      <c r="EC5" s="12"/>
      <c r="ED5" s="12"/>
      <c r="EE5" s="12"/>
      <c r="EF5" s="12"/>
      <c r="EG5" s="12"/>
      <c r="EH5" s="12"/>
      <c r="EI5" s="12"/>
      <c r="EJ5" s="12"/>
      <c r="EK5" s="12"/>
      <c r="EL5" s="12"/>
      <c r="EM5" s="12"/>
      <c r="EN5" s="12"/>
      <c r="EO5" s="12"/>
      <c r="EP5" s="12"/>
      <c r="EQ5" s="12"/>
      <c r="ER5" s="12"/>
      <c r="ES5" s="12"/>
      <c r="ET5" s="12"/>
      <c r="EU5" s="12"/>
      <c r="EV5" s="12"/>
      <c r="EW5" s="12"/>
      <c r="EX5" s="12"/>
      <c r="EY5" s="12"/>
      <c r="EZ5" s="12"/>
      <c r="FA5" s="12"/>
      <c r="FB5" s="12"/>
      <c r="FC5" s="12"/>
      <c r="FD5" s="12"/>
      <c r="FE5" s="12"/>
      <c r="FF5" s="12"/>
      <c r="FG5" s="12"/>
      <c r="FH5" s="12"/>
      <c r="FI5" s="12"/>
      <c r="FJ5" s="12"/>
      <c r="FK5" s="12"/>
      <c r="FL5" s="12"/>
      <c r="FM5" s="12"/>
      <c r="FN5" s="12"/>
      <c r="FO5" s="12"/>
      <c r="FP5" s="12"/>
      <c r="FQ5" s="12"/>
      <c r="FR5" s="12"/>
      <c r="FS5" s="12"/>
      <c r="FT5" s="12"/>
      <c r="FU5" s="12"/>
      <c r="FV5" s="12"/>
      <c r="FW5" s="12"/>
      <c r="FX5" s="12"/>
      <c r="FY5" s="12"/>
      <c r="FZ5" s="12"/>
      <c r="GA5" s="12"/>
      <c r="GB5" s="12"/>
      <c r="GC5" s="12"/>
      <c r="GD5" s="12"/>
      <c r="GE5" s="12"/>
      <c r="GF5" s="12"/>
      <c r="GG5" s="12"/>
      <c r="GH5" s="12"/>
      <c r="GI5" s="12"/>
      <c r="GJ5" s="12"/>
      <c r="GK5" s="12"/>
      <c r="GL5" s="12"/>
      <c r="GM5" s="12"/>
      <c r="GN5" s="12"/>
      <c r="GO5" s="12"/>
      <c r="GP5" s="12"/>
      <c r="GQ5" s="12"/>
      <c r="GR5" s="12"/>
      <c r="GS5" s="12"/>
      <c r="GT5" s="12"/>
      <c r="GU5" s="12"/>
      <c r="GV5" s="12"/>
      <c r="GW5" s="12"/>
      <c r="GX5" s="12"/>
      <c r="GY5" s="12"/>
      <c r="GZ5" s="12"/>
      <c r="HA5" s="12"/>
      <c r="HB5" s="12"/>
      <c r="HC5" s="12"/>
      <c r="HD5" s="12"/>
      <c r="HE5" s="12"/>
      <c r="HF5" s="12"/>
      <c r="HG5" s="12"/>
      <c r="HH5" s="12"/>
      <c r="HI5" s="12"/>
      <c r="HJ5" s="12"/>
      <c r="HK5" s="12"/>
      <c r="HL5" s="12"/>
      <c r="HM5" s="12"/>
      <c r="HN5" s="12"/>
      <c r="HO5" s="12"/>
      <c r="HP5" s="12"/>
      <c r="HQ5" s="12"/>
      <c r="HR5" s="12"/>
      <c r="HS5" s="12"/>
      <c r="HT5" s="12"/>
      <c r="HU5" s="12"/>
      <c r="HV5" s="12"/>
      <c r="HW5" s="12"/>
      <c r="HX5" s="12"/>
      <c r="HY5" s="12"/>
      <c r="HZ5" s="12"/>
      <c r="IA5" s="12"/>
      <c r="IB5" s="12"/>
      <c r="IC5" s="12"/>
      <c r="ID5" s="12"/>
      <c r="IE5" s="12"/>
      <c r="IF5" s="12"/>
      <c r="IG5" s="12"/>
      <c r="IH5" s="12"/>
      <c r="II5" s="12"/>
      <c r="IJ5" s="12"/>
      <c r="IK5" s="12"/>
      <c r="IL5" s="12"/>
      <c r="IM5" s="12"/>
      <c r="IN5" s="12"/>
      <c r="IO5" s="12"/>
      <c r="IP5" s="12"/>
      <c r="IQ5" s="12"/>
      <c r="IR5" s="12"/>
      <c r="IS5" s="12"/>
      <c r="IT5" s="12"/>
      <c r="IU5" s="12"/>
      <c r="IV5" s="12"/>
    </row>
    <row r="6" spans="1:256" customFormat="1" ht="24" customHeight="1">
      <c r="A6" s="27" t="s">
        <v>1376</v>
      </c>
      <c r="B6" s="23">
        <f t="shared" si="0"/>
        <v>16995.150000000001</v>
      </c>
      <c r="C6" s="23">
        <v>2232.98</v>
      </c>
      <c r="D6" s="24">
        <v>14407.35</v>
      </c>
      <c r="E6" s="25">
        <v>354.82</v>
      </c>
      <c r="F6" s="26"/>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2"/>
      <c r="AR6" s="12"/>
      <c r="AS6" s="12"/>
      <c r="AT6" s="12"/>
      <c r="AU6" s="12"/>
      <c r="AV6" s="12"/>
      <c r="AW6" s="12"/>
      <c r="AX6" s="12"/>
      <c r="AY6" s="12"/>
      <c r="AZ6" s="12"/>
      <c r="BA6" s="12"/>
      <c r="BB6" s="12"/>
      <c r="BC6" s="12"/>
      <c r="BD6" s="12"/>
      <c r="BE6" s="12"/>
      <c r="BF6" s="12"/>
      <c r="BG6" s="12"/>
      <c r="BH6" s="12"/>
      <c r="BI6" s="12"/>
      <c r="BJ6" s="12"/>
      <c r="BK6" s="12"/>
      <c r="BL6" s="12"/>
      <c r="BM6" s="12"/>
      <c r="BN6" s="12"/>
      <c r="BO6" s="12"/>
      <c r="BP6" s="12"/>
      <c r="BQ6" s="12"/>
      <c r="BR6" s="12"/>
      <c r="BS6" s="12"/>
      <c r="BT6" s="12"/>
      <c r="BU6" s="12"/>
      <c r="BV6" s="12"/>
      <c r="BW6" s="12"/>
      <c r="BX6" s="12"/>
      <c r="BY6" s="12"/>
      <c r="BZ6" s="12"/>
      <c r="CA6" s="12"/>
      <c r="CB6" s="12"/>
      <c r="CC6" s="12"/>
      <c r="CD6" s="12"/>
      <c r="CE6" s="12"/>
      <c r="CF6" s="12"/>
      <c r="CG6" s="12"/>
      <c r="CH6" s="12"/>
      <c r="CI6" s="12"/>
      <c r="CJ6" s="12"/>
      <c r="CK6" s="12"/>
      <c r="CL6" s="12"/>
      <c r="CM6" s="12"/>
      <c r="CN6" s="12"/>
      <c r="CO6" s="12"/>
      <c r="CP6" s="12"/>
      <c r="CQ6" s="12"/>
      <c r="CR6" s="12"/>
      <c r="CS6" s="12"/>
      <c r="CT6" s="12"/>
      <c r="CU6" s="12"/>
      <c r="CV6" s="12"/>
      <c r="CW6" s="12"/>
      <c r="CX6" s="12"/>
      <c r="CY6" s="12"/>
      <c r="CZ6" s="12"/>
      <c r="DA6" s="12"/>
      <c r="DB6" s="12"/>
      <c r="DC6" s="12"/>
      <c r="DD6" s="12"/>
      <c r="DE6" s="12"/>
      <c r="DF6" s="12"/>
      <c r="DG6" s="12"/>
      <c r="DH6" s="12"/>
      <c r="DI6" s="12"/>
      <c r="DJ6" s="12"/>
      <c r="DK6" s="12"/>
      <c r="DL6" s="12"/>
      <c r="DM6" s="12"/>
      <c r="DN6" s="12"/>
      <c r="DO6" s="12"/>
      <c r="DP6" s="12"/>
      <c r="DQ6" s="12"/>
      <c r="DR6" s="12"/>
      <c r="DS6" s="12"/>
      <c r="DT6" s="12"/>
      <c r="DU6" s="12"/>
      <c r="DV6" s="12"/>
      <c r="DW6" s="12"/>
      <c r="DX6" s="12"/>
      <c r="DY6" s="12"/>
      <c r="DZ6" s="12"/>
      <c r="EA6" s="12"/>
      <c r="EB6" s="12"/>
      <c r="EC6" s="12"/>
      <c r="ED6" s="12"/>
      <c r="EE6" s="12"/>
      <c r="EF6" s="12"/>
      <c r="EG6" s="12"/>
      <c r="EH6" s="12"/>
      <c r="EI6" s="12"/>
      <c r="EJ6" s="12"/>
      <c r="EK6" s="12"/>
      <c r="EL6" s="12"/>
      <c r="EM6" s="12"/>
      <c r="EN6" s="12"/>
      <c r="EO6" s="12"/>
      <c r="EP6" s="12"/>
      <c r="EQ6" s="12"/>
      <c r="ER6" s="12"/>
      <c r="ES6" s="12"/>
      <c r="ET6" s="12"/>
      <c r="EU6" s="12"/>
      <c r="EV6" s="12"/>
      <c r="EW6" s="12"/>
      <c r="EX6" s="12"/>
      <c r="EY6" s="12"/>
      <c r="EZ6" s="12"/>
      <c r="FA6" s="12"/>
      <c r="FB6" s="12"/>
      <c r="FC6" s="12"/>
      <c r="FD6" s="12"/>
      <c r="FE6" s="12"/>
      <c r="FF6" s="12"/>
      <c r="FG6" s="12"/>
      <c r="FH6" s="12"/>
      <c r="FI6" s="12"/>
      <c r="FJ6" s="12"/>
      <c r="FK6" s="12"/>
      <c r="FL6" s="12"/>
      <c r="FM6" s="12"/>
      <c r="FN6" s="12"/>
      <c r="FO6" s="12"/>
      <c r="FP6" s="12"/>
      <c r="FQ6" s="12"/>
      <c r="FR6" s="12"/>
      <c r="FS6" s="12"/>
      <c r="FT6" s="12"/>
      <c r="FU6" s="12"/>
      <c r="FV6" s="12"/>
      <c r="FW6" s="12"/>
      <c r="FX6" s="12"/>
      <c r="FY6" s="12"/>
      <c r="FZ6" s="12"/>
      <c r="GA6" s="12"/>
      <c r="GB6" s="12"/>
      <c r="GC6" s="12"/>
      <c r="GD6" s="12"/>
      <c r="GE6" s="12"/>
      <c r="GF6" s="12"/>
      <c r="GG6" s="12"/>
      <c r="GH6" s="12"/>
      <c r="GI6" s="12"/>
      <c r="GJ6" s="12"/>
      <c r="GK6" s="12"/>
      <c r="GL6" s="12"/>
      <c r="GM6" s="12"/>
      <c r="GN6" s="12"/>
      <c r="GO6" s="12"/>
      <c r="GP6" s="12"/>
      <c r="GQ6" s="12"/>
      <c r="GR6" s="12"/>
      <c r="GS6" s="12"/>
      <c r="GT6" s="12"/>
      <c r="GU6" s="12"/>
      <c r="GV6" s="12"/>
      <c r="GW6" s="12"/>
      <c r="GX6" s="12"/>
      <c r="GY6" s="12"/>
      <c r="GZ6" s="12"/>
      <c r="HA6" s="12"/>
      <c r="HB6" s="12"/>
      <c r="HC6" s="12"/>
      <c r="HD6" s="12"/>
      <c r="HE6" s="12"/>
      <c r="HF6" s="12"/>
      <c r="HG6" s="12"/>
      <c r="HH6" s="12"/>
      <c r="HI6" s="12"/>
      <c r="HJ6" s="12"/>
      <c r="HK6" s="12"/>
      <c r="HL6" s="12"/>
      <c r="HM6" s="12"/>
      <c r="HN6" s="12"/>
      <c r="HO6" s="12"/>
      <c r="HP6" s="12"/>
      <c r="HQ6" s="12"/>
      <c r="HR6" s="12"/>
      <c r="HS6" s="12"/>
      <c r="HT6" s="12"/>
      <c r="HU6" s="12"/>
      <c r="HV6" s="12"/>
      <c r="HW6" s="12"/>
      <c r="HX6" s="12"/>
      <c r="HY6" s="12"/>
      <c r="HZ6" s="12"/>
      <c r="IA6" s="12"/>
      <c r="IB6" s="12"/>
      <c r="IC6" s="12"/>
      <c r="ID6" s="12"/>
      <c r="IE6" s="12"/>
      <c r="IF6" s="12"/>
      <c r="IG6" s="12"/>
      <c r="IH6" s="12"/>
      <c r="II6" s="12"/>
      <c r="IJ6" s="12"/>
      <c r="IK6" s="12"/>
      <c r="IL6" s="12"/>
      <c r="IM6" s="12"/>
      <c r="IN6" s="12"/>
      <c r="IO6" s="12"/>
      <c r="IP6" s="12"/>
      <c r="IQ6" s="12"/>
      <c r="IR6" s="12"/>
      <c r="IS6" s="12"/>
      <c r="IT6" s="12"/>
      <c r="IU6" s="12"/>
      <c r="IV6" s="12"/>
    </row>
    <row r="7" spans="1:256" customFormat="1" ht="24" customHeight="1">
      <c r="A7" s="27" t="s">
        <v>1377</v>
      </c>
      <c r="B7" s="23">
        <f t="shared" si="0"/>
        <v>78.349999999999994</v>
      </c>
      <c r="C7" s="23">
        <v>16.649999999999999</v>
      </c>
      <c r="D7" s="24">
        <v>37</v>
      </c>
      <c r="E7" s="25">
        <v>24.7</v>
      </c>
      <c r="F7" s="26"/>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2"/>
      <c r="AR7" s="12"/>
      <c r="AS7" s="12"/>
      <c r="AT7" s="12"/>
      <c r="AU7" s="12"/>
      <c r="AV7" s="12"/>
      <c r="AW7" s="12"/>
      <c r="AX7" s="12"/>
      <c r="AY7" s="12"/>
      <c r="AZ7" s="12"/>
      <c r="BA7" s="12"/>
      <c r="BB7" s="12"/>
      <c r="BC7" s="12"/>
      <c r="BD7" s="12"/>
      <c r="BE7" s="12"/>
      <c r="BF7" s="12"/>
      <c r="BG7" s="12"/>
      <c r="BH7" s="12"/>
      <c r="BI7" s="12"/>
      <c r="BJ7" s="12"/>
      <c r="BK7" s="12"/>
      <c r="BL7" s="12"/>
      <c r="BM7" s="12"/>
      <c r="BN7" s="12"/>
      <c r="BO7" s="12"/>
      <c r="BP7" s="12"/>
      <c r="BQ7" s="12"/>
      <c r="BR7" s="12"/>
      <c r="BS7" s="12"/>
      <c r="BT7" s="12"/>
      <c r="BU7" s="12"/>
      <c r="BV7" s="12"/>
      <c r="BW7" s="12"/>
      <c r="BX7" s="12"/>
      <c r="BY7" s="12"/>
      <c r="BZ7" s="12"/>
      <c r="CA7" s="12"/>
      <c r="CB7" s="12"/>
      <c r="CC7" s="12"/>
      <c r="CD7" s="12"/>
      <c r="CE7" s="12"/>
      <c r="CF7" s="12"/>
      <c r="CG7" s="12"/>
      <c r="CH7" s="12"/>
      <c r="CI7" s="12"/>
      <c r="CJ7" s="12"/>
      <c r="CK7" s="12"/>
      <c r="CL7" s="12"/>
      <c r="CM7" s="12"/>
      <c r="CN7" s="12"/>
      <c r="CO7" s="12"/>
      <c r="CP7" s="12"/>
      <c r="CQ7" s="12"/>
      <c r="CR7" s="12"/>
      <c r="CS7" s="12"/>
      <c r="CT7" s="12"/>
      <c r="CU7" s="12"/>
      <c r="CV7" s="12"/>
      <c r="CW7" s="12"/>
      <c r="CX7" s="12"/>
      <c r="CY7" s="12"/>
      <c r="CZ7" s="12"/>
      <c r="DA7" s="12"/>
      <c r="DB7" s="12"/>
      <c r="DC7" s="12"/>
      <c r="DD7" s="12"/>
      <c r="DE7" s="12"/>
      <c r="DF7" s="12"/>
      <c r="DG7" s="12"/>
      <c r="DH7" s="12"/>
      <c r="DI7" s="12"/>
      <c r="DJ7" s="12"/>
      <c r="DK7" s="12"/>
      <c r="DL7" s="12"/>
      <c r="DM7" s="12"/>
      <c r="DN7" s="12"/>
      <c r="DO7" s="12"/>
      <c r="DP7" s="12"/>
      <c r="DQ7" s="12"/>
      <c r="DR7" s="12"/>
      <c r="DS7" s="12"/>
      <c r="DT7" s="12"/>
      <c r="DU7" s="12"/>
      <c r="DV7" s="12"/>
      <c r="DW7" s="12"/>
      <c r="DX7" s="12"/>
      <c r="DY7" s="12"/>
      <c r="DZ7" s="12"/>
      <c r="EA7" s="12"/>
      <c r="EB7" s="12"/>
      <c r="EC7" s="12"/>
      <c r="ED7" s="12"/>
      <c r="EE7" s="12"/>
      <c r="EF7" s="12"/>
      <c r="EG7" s="12"/>
      <c r="EH7" s="12"/>
      <c r="EI7" s="12"/>
      <c r="EJ7" s="12"/>
      <c r="EK7" s="12"/>
      <c r="EL7" s="12"/>
      <c r="EM7" s="12"/>
      <c r="EN7" s="12"/>
      <c r="EO7" s="12"/>
      <c r="EP7" s="12"/>
      <c r="EQ7" s="12"/>
      <c r="ER7" s="12"/>
      <c r="ES7" s="12"/>
      <c r="ET7" s="12"/>
      <c r="EU7" s="12"/>
      <c r="EV7" s="12"/>
      <c r="EW7" s="12"/>
      <c r="EX7" s="12"/>
      <c r="EY7" s="12"/>
      <c r="EZ7" s="12"/>
      <c r="FA7" s="12"/>
      <c r="FB7" s="12"/>
      <c r="FC7" s="12"/>
      <c r="FD7" s="12"/>
      <c r="FE7" s="12"/>
      <c r="FF7" s="12"/>
      <c r="FG7" s="12"/>
      <c r="FH7" s="12"/>
      <c r="FI7" s="12"/>
      <c r="FJ7" s="12"/>
      <c r="FK7" s="12"/>
      <c r="FL7" s="12"/>
      <c r="FM7" s="12"/>
      <c r="FN7" s="12"/>
      <c r="FO7" s="12"/>
      <c r="FP7" s="12"/>
      <c r="FQ7" s="12"/>
      <c r="FR7" s="12"/>
      <c r="FS7" s="12"/>
      <c r="FT7" s="12"/>
      <c r="FU7" s="12"/>
      <c r="FV7" s="12"/>
      <c r="FW7" s="12"/>
      <c r="FX7" s="12"/>
      <c r="FY7" s="12"/>
      <c r="FZ7" s="12"/>
      <c r="GA7" s="12"/>
      <c r="GB7" s="12"/>
      <c r="GC7" s="12"/>
      <c r="GD7" s="12"/>
      <c r="GE7" s="12"/>
      <c r="GF7" s="12"/>
      <c r="GG7" s="12"/>
      <c r="GH7" s="12"/>
      <c r="GI7" s="12"/>
      <c r="GJ7" s="12"/>
      <c r="GK7" s="12"/>
      <c r="GL7" s="12"/>
      <c r="GM7" s="12"/>
      <c r="GN7" s="12"/>
      <c r="GO7" s="12"/>
      <c r="GP7" s="12"/>
      <c r="GQ7" s="12"/>
      <c r="GR7" s="12"/>
      <c r="GS7" s="12"/>
      <c r="GT7" s="12"/>
      <c r="GU7" s="12"/>
      <c r="GV7" s="12"/>
      <c r="GW7" s="12"/>
      <c r="GX7" s="12"/>
      <c r="GY7" s="12"/>
      <c r="GZ7" s="12"/>
      <c r="HA7" s="12"/>
      <c r="HB7" s="12"/>
      <c r="HC7" s="12"/>
      <c r="HD7" s="12"/>
      <c r="HE7" s="12"/>
      <c r="HF7" s="12"/>
      <c r="HG7" s="12"/>
      <c r="HH7" s="12"/>
      <c r="HI7" s="12"/>
      <c r="HJ7" s="12"/>
      <c r="HK7" s="12"/>
      <c r="HL7" s="12"/>
      <c r="HM7" s="12"/>
      <c r="HN7" s="12"/>
      <c r="HO7" s="12"/>
      <c r="HP7" s="12"/>
      <c r="HQ7" s="12"/>
      <c r="HR7" s="12"/>
      <c r="HS7" s="12"/>
      <c r="HT7" s="12"/>
      <c r="HU7" s="12"/>
      <c r="HV7" s="12"/>
      <c r="HW7" s="12"/>
      <c r="HX7" s="12"/>
      <c r="HY7" s="12"/>
      <c r="HZ7" s="12"/>
      <c r="IA7" s="12"/>
      <c r="IB7" s="12"/>
      <c r="IC7" s="12"/>
      <c r="ID7" s="12"/>
      <c r="IE7" s="12"/>
      <c r="IF7" s="12"/>
      <c r="IG7" s="12"/>
      <c r="IH7" s="12"/>
      <c r="II7" s="12"/>
      <c r="IJ7" s="12"/>
      <c r="IK7" s="12"/>
      <c r="IL7" s="12"/>
      <c r="IM7" s="12"/>
      <c r="IN7" s="12"/>
      <c r="IO7" s="12"/>
      <c r="IP7" s="12"/>
      <c r="IQ7" s="12"/>
      <c r="IR7" s="12"/>
      <c r="IS7" s="12"/>
      <c r="IT7" s="12"/>
      <c r="IU7" s="12"/>
      <c r="IV7" s="12"/>
    </row>
    <row r="8" spans="1:256" customFormat="1" ht="24" customHeight="1">
      <c r="A8" s="28" t="s">
        <v>1378</v>
      </c>
      <c r="B8" s="23">
        <f t="shared" si="0"/>
        <v>29312.01</v>
      </c>
      <c r="C8" s="23">
        <v>13464.01</v>
      </c>
      <c r="D8" s="24">
        <v>15848</v>
      </c>
      <c r="E8" s="25">
        <v>0</v>
      </c>
      <c r="F8" s="26"/>
      <c r="G8" s="12"/>
      <c r="H8" s="12"/>
      <c r="I8" s="12"/>
      <c r="J8" s="12"/>
      <c r="K8" s="12"/>
      <c r="L8" s="12"/>
      <c r="M8" s="12"/>
      <c r="N8" s="12"/>
      <c r="O8" s="12"/>
      <c r="P8" s="12"/>
      <c r="Q8" s="12"/>
      <c r="R8" s="12"/>
      <c r="S8" s="12"/>
      <c r="T8" s="12"/>
      <c r="U8" s="12"/>
      <c r="V8" s="12"/>
      <c r="W8" s="12"/>
      <c r="X8" s="12"/>
      <c r="Y8" s="12"/>
      <c r="Z8" s="12"/>
      <c r="AA8" s="12"/>
      <c r="AB8" s="12"/>
      <c r="AC8" s="12"/>
      <c r="AD8" s="12"/>
      <c r="AE8" s="12"/>
      <c r="AF8" s="12"/>
      <c r="AG8" s="12"/>
      <c r="AH8" s="12"/>
      <c r="AI8" s="12"/>
      <c r="AJ8" s="12"/>
      <c r="AK8" s="12"/>
      <c r="AL8" s="12"/>
      <c r="AM8" s="12"/>
      <c r="AN8" s="12"/>
      <c r="AO8" s="12"/>
      <c r="AP8" s="12"/>
      <c r="AQ8" s="12"/>
      <c r="AR8" s="12"/>
      <c r="AS8" s="12"/>
      <c r="AT8" s="12"/>
      <c r="AU8" s="12"/>
      <c r="AV8" s="12"/>
      <c r="AW8" s="12"/>
      <c r="AX8" s="12"/>
      <c r="AY8" s="12"/>
      <c r="AZ8" s="12"/>
      <c r="BA8" s="12"/>
      <c r="BB8" s="12"/>
      <c r="BC8" s="12"/>
      <c r="BD8" s="12"/>
      <c r="BE8" s="12"/>
      <c r="BF8" s="12"/>
      <c r="BG8" s="12"/>
      <c r="BH8" s="12"/>
      <c r="BI8" s="12"/>
      <c r="BJ8" s="12"/>
      <c r="BK8" s="12"/>
      <c r="BL8" s="12"/>
      <c r="BM8" s="12"/>
      <c r="BN8" s="12"/>
      <c r="BO8" s="12"/>
      <c r="BP8" s="12"/>
      <c r="BQ8" s="12"/>
      <c r="BR8" s="12"/>
      <c r="BS8" s="12"/>
      <c r="BT8" s="12"/>
      <c r="BU8" s="12"/>
      <c r="BV8" s="12"/>
      <c r="BW8" s="12"/>
      <c r="BX8" s="12"/>
      <c r="BY8" s="12"/>
      <c r="BZ8" s="12"/>
      <c r="CA8" s="12"/>
      <c r="CB8" s="12"/>
      <c r="CC8" s="12"/>
      <c r="CD8" s="12"/>
      <c r="CE8" s="12"/>
      <c r="CF8" s="12"/>
      <c r="CG8" s="12"/>
      <c r="CH8" s="12"/>
      <c r="CI8" s="12"/>
      <c r="CJ8" s="12"/>
      <c r="CK8" s="12"/>
      <c r="CL8" s="12"/>
      <c r="CM8" s="12"/>
      <c r="CN8" s="12"/>
      <c r="CO8" s="12"/>
      <c r="CP8" s="12"/>
      <c r="CQ8" s="12"/>
      <c r="CR8" s="12"/>
      <c r="CS8" s="12"/>
      <c r="CT8" s="12"/>
      <c r="CU8" s="12"/>
      <c r="CV8" s="12"/>
      <c r="CW8" s="12"/>
      <c r="CX8" s="12"/>
      <c r="CY8" s="12"/>
      <c r="CZ8" s="12"/>
      <c r="DA8" s="12"/>
      <c r="DB8" s="12"/>
      <c r="DC8" s="12"/>
      <c r="DD8" s="12"/>
      <c r="DE8" s="12"/>
      <c r="DF8" s="12"/>
      <c r="DG8" s="12"/>
      <c r="DH8" s="12"/>
      <c r="DI8" s="12"/>
      <c r="DJ8" s="12"/>
      <c r="DK8" s="12"/>
      <c r="DL8" s="12"/>
      <c r="DM8" s="12"/>
      <c r="DN8" s="12"/>
      <c r="DO8" s="12"/>
      <c r="DP8" s="12"/>
      <c r="DQ8" s="12"/>
      <c r="DR8" s="12"/>
      <c r="DS8" s="12"/>
      <c r="DT8" s="12"/>
      <c r="DU8" s="12"/>
      <c r="DV8" s="12"/>
      <c r="DW8" s="12"/>
      <c r="DX8" s="12"/>
      <c r="DY8" s="12"/>
      <c r="DZ8" s="12"/>
      <c r="EA8" s="12"/>
      <c r="EB8" s="12"/>
      <c r="EC8" s="12"/>
      <c r="ED8" s="12"/>
      <c r="EE8" s="12"/>
      <c r="EF8" s="12"/>
      <c r="EG8" s="12"/>
      <c r="EH8" s="12"/>
      <c r="EI8" s="12"/>
      <c r="EJ8" s="12"/>
      <c r="EK8" s="12"/>
      <c r="EL8" s="12"/>
      <c r="EM8" s="12"/>
      <c r="EN8" s="12"/>
      <c r="EO8" s="12"/>
      <c r="EP8" s="12"/>
      <c r="EQ8" s="12"/>
      <c r="ER8" s="12"/>
      <c r="ES8" s="12"/>
      <c r="ET8" s="12"/>
      <c r="EU8" s="12"/>
      <c r="EV8" s="12"/>
      <c r="EW8" s="12"/>
      <c r="EX8" s="12"/>
      <c r="EY8" s="12"/>
      <c r="EZ8" s="12"/>
      <c r="FA8" s="12"/>
      <c r="FB8" s="12"/>
      <c r="FC8" s="12"/>
      <c r="FD8" s="12"/>
      <c r="FE8" s="12"/>
      <c r="FF8" s="12"/>
      <c r="FG8" s="12"/>
      <c r="FH8" s="12"/>
      <c r="FI8" s="12"/>
      <c r="FJ8" s="12"/>
      <c r="FK8" s="12"/>
      <c r="FL8" s="12"/>
      <c r="FM8" s="12"/>
      <c r="FN8" s="12"/>
      <c r="FO8" s="12"/>
      <c r="FP8" s="12"/>
      <c r="FQ8" s="12"/>
      <c r="FR8" s="12"/>
      <c r="FS8" s="12"/>
      <c r="FT8" s="12"/>
      <c r="FU8" s="12"/>
      <c r="FV8" s="12"/>
      <c r="FW8" s="12"/>
      <c r="FX8" s="12"/>
      <c r="FY8" s="12"/>
      <c r="FZ8" s="12"/>
      <c r="GA8" s="12"/>
      <c r="GB8" s="12"/>
      <c r="GC8" s="12"/>
      <c r="GD8" s="12"/>
      <c r="GE8" s="12"/>
      <c r="GF8" s="12"/>
      <c r="GG8" s="12"/>
      <c r="GH8" s="12"/>
      <c r="GI8" s="12"/>
      <c r="GJ8" s="12"/>
      <c r="GK8" s="12"/>
      <c r="GL8" s="12"/>
      <c r="GM8" s="12"/>
      <c r="GN8" s="12"/>
      <c r="GO8" s="12"/>
      <c r="GP8" s="12"/>
      <c r="GQ8" s="12"/>
      <c r="GR8" s="12"/>
      <c r="GS8" s="12"/>
      <c r="GT8" s="12"/>
      <c r="GU8" s="12"/>
      <c r="GV8" s="12"/>
      <c r="GW8" s="12"/>
      <c r="GX8" s="12"/>
      <c r="GY8" s="12"/>
      <c r="GZ8" s="12"/>
      <c r="HA8" s="12"/>
      <c r="HB8" s="12"/>
      <c r="HC8" s="12"/>
      <c r="HD8" s="12"/>
      <c r="HE8" s="12"/>
      <c r="HF8" s="12"/>
      <c r="HG8" s="12"/>
      <c r="HH8" s="12"/>
      <c r="HI8" s="12"/>
      <c r="HJ8" s="12"/>
      <c r="HK8" s="12"/>
      <c r="HL8" s="12"/>
      <c r="HM8" s="12"/>
      <c r="HN8" s="12"/>
      <c r="HO8" s="12"/>
      <c r="HP8" s="12"/>
      <c r="HQ8" s="12"/>
      <c r="HR8" s="12"/>
      <c r="HS8" s="12"/>
      <c r="HT8" s="12"/>
      <c r="HU8" s="12"/>
      <c r="HV8" s="12"/>
      <c r="HW8" s="12"/>
      <c r="HX8" s="12"/>
      <c r="HY8" s="12"/>
      <c r="HZ8" s="12"/>
      <c r="IA8" s="12"/>
      <c r="IB8" s="12"/>
      <c r="IC8" s="12"/>
      <c r="ID8" s="12"/>
      <c r="IE8" s="12"/>
      <c r="IF8" s="12"/>
      <c r="IG8" s="12"/>
      <c r="IH8" s="12"/>
      <c r="II8" s="12"/>
      <c r="IJ8" s="12"/>
      <c r="IK8" s="12"/>
      <c r="IL8" s="12"/>
      <c r="IM8" s="12"/>
      <c r="IN8" s="12"/>
      <c r="IO8" s="12"/>
      <c r="IP8" s="12"/>
      <c r="IQ8" s="12"/>
      <c r="IR8" s="12"/>
      <c r="IS8" s="12"/>
      <c r="IT8" s="12"/>
      <c r="IU8" s="12"/>
      <c r="IV8" s="12"/>
    </row>
    <row r="9" spans="1:256" customFormat="1" ht="24" customHeight="1">
      <c r="A9" s="28" t="s">
        <v>1379</v>
      </c>
      <c r="B9" s="23">
        <f t="shared" si="0"/>
        <v>0</v>
      </c>
      <c r="C9" s="23">
        <v>0</v>
      </c>
      <c r="D9" s="24">
        <v>0</v>
      </c>
      <c r="E9" s="25">
        <v>0</v>
      </c>
      <c r="F9" s="26"/>
      <c r="G9" s="12"/>
      <c r="H9" s="12"/>
      <c r="I9" s="12"/>
      <c r="J9" s="12"/>
      <c r="K9" s="12"/>
      <c r="L9" s="12"/>
      <c r="M9" s="12"/>
      <c r="N9" s="12"/>
      <c r="O9" s="12"/>
      <c r="P9" s="12"/>
      <c r="Q9" s="12"/>
      <c r="R9" s="12"/>
      <c r="S9" s="12"/>
      <c r="T9" s="12"/>
      <c r="U9" s="12"/>
      <c r="V9" s="12"/>
      <c r="W9" s="12"/>
      <c r="X9" s="12"/>
      <c r="Y9" s="12"/>
      <c r="Z9" s="12"/>
      <c r="AA9" s="12"/>
      <c r="AB9" s="12"/>
      <c r="AC9" s="12"/>
      <c r="AD9" s="12"/>
      <c r="AE9" s="12"/>
      <c r="AF9" s="12"/>
      <c r="AG9" s="12"/>
      <c r="AH9" s="12"/>
      <c r="AI9" s="12"/>
      <c r="AJ9" s="12"/>
      <c r="AK9" s="12"/>
      <c r="AL9" s="12"/>
      <c r="AM9" s="12"/>
      <c r="AN9" s="12"/>
      <c r="AO9" s="12"/>
      <c r="AP9" s="12"/>
      <c r="AQ9" s="12"/>
      <c r="AR9" s="12"/>
      <c r="AS9" s="12"/>
      <c r="AT9" s="12"/>
      <c r="AU9" s="12"/>
      <c r="AV9" s="12"/>
      <c r="AW9" s="12"/>
      <c r="AX9" s="12"/>
      <c r="AY9" s="12"/>
      <c r="AZ9" s="12"/>
      <c r="BA9" s="12"/>
      <c r="BB9" s="12"/>
      <c r="BC9" s="12"/>
      <c r="BD9" s="12"/>
      <c r="BE9" s="12"/>
      <c r="BF9" s="12"/>
      <c r="BG9" s="12"/>
      <c r="BH9" s="12"/>
      <c r="BI9" s="12"/>
      <c r="BJ9" s="12"/>
      <c r="BK9" s="12"/>
      <c r="BL9" s="12"/>
      <c r="BM9" s="12"/>
      <c r="BN9" s="12"/>
      <c r="BO9" s="12"/>
      <c r="BP9" s="12"/>
      <c r="BQ9" s="12"/>
      <c r="BR9" s="12"/>
      <c r="BS9" s="12"/>
      <c r="BT9" s="12"/>
      <c r="BU9" s="12"/>
      <c r="BV9" s="12"/>
      <c r="BW9" s="12"/>
      <c r="BX9" s="12"/>
      <c r="BY9" s="12"/>
      <c r="BZ9" s="12"/>
      <c r="CA9" s="12"/>
      <c r="CB9" s="12"/>
      <c r="CC9" s="12"/>
      <c r="CD9" s="12"/>
      <c r="CE9" s="12"/>
      <c r="CF9" s="12"/>
      <c r="CG9" s="12"/>
      <c r="CH9" s="12"/>
      <c r="CI9" s="12"/>
      <c r="CJ9" s="12"/>
      <c r="CK9" s="12"/>
      <c r="CL9" s="12"/>
      <c r="CM9" s="12"/>
      <c r="CN9" s="12"/>
      <c r="CO9" s="12"/>
      <c r="CP9" s="12"/>
      <c r="CQ9" s="12"/>
      <c r="CR9" s="12"/>
      <c r="CS9" s="12"/>
      <c r="CT9" s="12"/>
      <c r="CU9" s="12"/>
      <c r="CV9" s="12"/>
      <c r="CW9" s="12"/>
      <c r="CX9" s="12"/>
      <c r="CY9" s="12"/>
      <c r="CZ9" s="12"/>
      <c r="DA9" s="12"/>
      <c r="DB9" s="12"/>
      <c r="DC9" s="12"/>
      <c r="DD9" s="12"/>
      <c r="DE9" s="12"/>
      <c r="DF9" s="12"/>
      <c r="DG9" s="12"/>
      <c r="DH9" s="12"/>
      <c r="DI9" s="12"/>
      <c r="DJ9" s="12"/>
      <c r="DK9" s="12"/>
      <c r="DL9" s="12"/>
      <c r="DM9" s="12"/>
      <c r="DN9" s="12"/>
      <c r="DO9" s="12"/>
      <c r="DP9" s="12"/>
      <c r="DQ9" s="12"/>
      <c r="DR9" s="12"/>
      <c r="DS9" s="12"/>
      <c r="DT9" s="12"/>
      <c r="DU9" s="12"/>
      <c r="DV9" s="12"/>
      <c r="DW9" s="12"/>
      <c r="DX9" s="12"/>
      <c r="DY9" s="12"/>
      <c r="DZ9" s="12"/>
      <c r="EA9" s="12"/>
      <c r="EB9" s="12"/>
      <c r="EC9" s="12"/>
      <c r="ED9" s="12"/>
      <c r="EE9" s="12"/>
      <c r="EF9" s="12"/>
      <c r="EG9" s="12"/>
      <c r="EH9" s="12"/>
      <c r="EI9" s="12"/>
      <c r="EJ9" s="12"/>
      <c r="EK9" s="12"/>
      <c r="EL9" s="12"/>
      <c r="EM9" s="12"/>
      <c r="EN9" s="12"/>
      <c r="EO9" s="12"/>
      <c r="EP9" s="12"/>
      <c r="EQ9" s="12"/>
      <c r="ER9" s="12"/>
      <c r="ES9" s="12"/>
      <c r="ET9" s="12"/>
      <c r="EU9" s="12"/>
      <c r="EV9" s="12"/>
      <c r="EW9" s="12"/>
      <c r="EX9" s="12"/>
      <c r="EY9" s="12"/>
      <c r="EZ9" s="12"/>
      <c r="FA9" s="12"/>
      <c r="FB9" s="12"/>
      <c r="FC9" s="12"/>
      <c r="FD9" s="12"/>
      <c r="FE9" s="12"/>
      <c r="FF9" s="12"/>
      <c r="FG9" s="12"/>
      <c r="FH9" s="12"/>
      <c r="FI9" s="12"/>
      <c r="FJ9" s="12"/>
      <c r="FK9" s="12"/>
      <c r="FL9" s="12"/>
      <c r="FM9" s="12"/>
      <c r="FN9" s="12"/>
      <c r="FO9" s="12"/>
      <c r="FP9" s="12"/>
      <c r="FQ9" s="12"/>
      <c r="FR9" s="12"/>
      <c r="FS9" s="12"/>
      <c r="FT9" s="12"/>
      <c r="FU9" s="12"/>
      <c r="FV9" s="12"/>
      <c r="FW9" s="12"/>
      <c r="FX9" s="12"/>
      <c r="FY9" s="12"/>
      <c r="FZ9" s="12"/>
      <c r="GA9" s="12"/>
      <c r="GB9" s="12"/>
      <c r="GC9" s="12"/>
      <c r="GD9" s="12"/>
      <c r="GE9" s="12"/>
      <c r="GF9" s="12"/>
      <c r="GG9" s="12"/>
      <c r="GH9" s="12"/>
      <c r="GI9" s="12"/>
      <c r="GJ9" s="12"/>
      <c r="GK9" s="12"/>
      <c r="GL9" s="12"/>
      <c r="GM9" s="12"/>
      <c r="GN9" s="12"/>
      <c r="GO9" s="12"/>
      <c r="GP9" s="12"/>
      <c r="GQ9" s="12"/>
      <c r="GR9" s="12"/>
      <c r="GS9" s="12"/>
      <c r="GT9" s="12"/>
      <c r="GU9" s="12"/>
      <c r="GV9" s="12"/>
      <c r="GW9" s="12"/>
      <c r="GX9" s="12"/>
      <c r="GY9" s="12"/>
      <c r="GZ9" s="12"/>
      <c r="HA9" s="12"/>
      <c r="HB9" s="12"/>
      <c r="HC9" s="12"/>
      <c r="HD9" s="12"/>
      <c r="HE9" s="12"/>
      <c r="HF9" s="12"/>
      <c r="HG9" s="12"/>
      <c r="HH9" s="12"/>
      <c r="HI9" s="12"/>
      <c r="HJ9" s="12"/>
      <c r="HK9" s="12"/>
      <c r="HL9" s="12"/>
      <c r="HM9" s="12"/>
      <c r="HN9" s="12"/>
      <c r="HO9" s="12"/>
      <c r="HP9" s="12"/>
      <c r="HQ9" s="12"/>
      <c r="HR9" s="12"/>
      <c r="HS9" s="12"/>
      <c r="HT9" s="12"/>
      <c r="HU9" s="12"/>
      <c r="HV9" s="12"/>
      <c r="HW9" s="12"/>
      <c r="HX9" s="12"/>
      <c r="HY9" s="12"/>
      <c r="HZ9" s="12"/>
      <c r="IA9" s="12"/>
      <c r="IB9" s="12"/>
      <c r="IC9" s="12"/>
      <c r="ID9" s="12"/>
      <c r="IE9" s="12"/>
      <c r="IF9" s="12"/>
      <c r="IG9" s="12"/>
      <c r="IH9" s="12"/>
      <c r="II9" s="12"/>
      <c r="IJ9" s="12"/>
      <c r="IK9" s="12"/>
      <c r="IL9" s="12"/>
      <c r="IM9" s="12"/>
      <c r="IN9" s="12"/>
      <c r="IO9" s="12"/>
      <c r="IP9" s="12"/>
      <c r="IQ9" s="12"/>
      <c r="IR9" s="12"/>
      <c r="IS9" s="12"/>
      <c r="IT9" s="12"/>
      <c r="IU9" s="12"/>
      <c r="IV9" s="12"/>
    </row>
    <row r="10" spans="1:256" customFormat="1" ht="24" customHeight="1">
      <c r="A10" s="28" t="s">
        <v>1380</v>
      </c>
      <c r="B10" s="23">
        <f t="shared" si="0"/>
        <v>13</v>
      </c>
      <c r="C10" s="23">
        <v>13</v>
      </c>
      <c r="D10" s="24">
        <v>0</v>
      </c>
      <c r="E10" s="25">
        <v>0</v>
      </c>
      <c r="F10" s="26"/>
      <c r="G10" s="12"/>
      <c r="H10" s="12"/>
      <c r="I10" s="12"/>
      <c r="J10" s="12"/>
      <c r="K10" s="12"/>
      <c r="L10" s="12"/>
      <c r="M10" s="12"/>
      <c r="N10" s="12"/>
      <c r="O10" s="12"/>
      <c r="P10" s="12"/>
      <c r="Q10" s="12"/>
      <c r="R10" s="12"/>
      <c r="S10" s="12"/>
      <c r="T10" s="12"/>
      <c r="U10" s="12"/>
      <c r="V10" s="12"/>
      <c r="W10" s="12"/>
      <c r="X10" s="12"/>
      <c r="Y10" s="12"/>
      <c r="Z10" s="12"/>
      <c r="AA10" s="12"/>
      <c r="AB10" s="12"/>
      <c r="AC10" s="12"/>
      <c r="AD10" s="12"/>
      <c r="AE10" s="12"/>
      <c r="AF10" s="12"/>
      <c r="AG10" s="12"/>
      <c r="AH10" s="12"/>
      <c r="AI10" s="12"/>
      <c r="AJ10" s="12"/>
      <c r="AK10" s="12"/>
      <c r="AL10" s="12"/>
      <c r="AM10" s="12"/>
      <c r="AN10" s="12"/>
      <c r="AO10" s="12"/>
      <c r="AP10" s="12"/>
      <c r="AQ10" s="12"/>
      <c r="AR10" s="12"/>
      <c r="AS10" s="12"/>
      <c r="AT10" s="12"/>
      <c r="AU10" s="12"/>
      <c r="AV10" s="12"/>
      <c r="AW10" s="12"/>
      <c r="AX10" s="12"/>
      <c r="AY10" s="12"/>
      <c r="AZ10" s="12"/>
      <c r="BA10" s="12"/>
      <c r="BB10" s="12"/>
      <c r="BC10" s="12"/>
      <c r="BD10" s="12"/>
      <c r="BE10" s="12"/>
      <c r="BF10" s="12"/>
      <c r="BG10" s="12"/>
      <c r="BH10" s="12"/>
      <c r="BI10" s="12"/>
      <c r="BJ10" s="12"/>
      <c r="BK10" s="12"/>
      <c r="BL10" s="12"/>
      <c r="BM10" s="12"/>
      <c r="BN10" s="12"/>
      <c r="BO10" s="12"/>
      <c r="BP10" s="12"/>
      <c r="BQ10" s="12"/>
      <c r="BR10" s="12"/>
      <c r="BS10" s="12"/>
      <c r="BT10" s="12"/>
      <c r="BU10" s="12"/>
      <c r="BV10" s="12"/>
      <c r="BW10" s="12"/>
      <c r="BX10" s="12"/>
      <c r="BY10" s="12"/>
      <c r="BZ10" s="12"/>
      <c r="CA10" s="12"/>
      <c r="CB10" s="12"/>
      <c r="CC10" s="12"/>
      <c r="CD10" s="12"/>
      <c r="CE10" s="12"/>
      <c r="CF10" s="12"/>
      <c r="CG10" s="12"/>
      <c r="CH10" s="12"/>
      <c r="CI10" s="12"/>
      <c r="CJ10" s="12"/>
      <c r="CK10" s="12"/>
      <c r="CL10" s="12"/>
      <c r="CM10" s="12"/>
      <c r="CN10" s="12"/>
      <c r="CO10" s="12"/>
      <c r="CP10" s="12"/>
      <c r="CQ10" s="12"/>
      <c r="CR10" s="12"/>
      <c r="CS10" s="12"/>
      <c r="CT10" s="12"/>
      <c r="CU10" s="12"/>
      <c r="CV10" s="12"/>
      <c r="CW10" s="12"/>
      <c r="CX10" s="12"/>
      <c r="CY10" s="12"/>
      <c r="CZ10" s="12"/>
      <c r="DA10" s="12"/>
      <c r="DB10" s="12"/>
      <c r="DC10" s="12"/>
      <c r="DD10" s="12"/>
      <c r="DE10" s="12"/>
      <c r="DF10" s="12"/>
      <c r="DG10" s="12"/>
      <c r="DH10" s="12"/>
      <c r="DI10" s="12"/>
      <c r="DJ10" s="12"/>
      <c r="DK10" s="12"/>
      <c r="DL10" s="12"/>
      <c r="DM10" s="12"/>
      <c r="DN10" s="12"/>
      <c r="DO10" s="12"/>
      <c r="DP10" s="12"/>
      <c r="DQ10" s="12"/>
      <c r="DR10" s="12"/>
      <c r="DS10" s="12"/>
      <c r="DT10" s="12"/>
      <c r="DU10" s="12"/>
      <c r="DV10" s="12"/>
      <c r="DW10" s="12"/>
      <c r="DX10" s="12"/>
      <c r="DY10" s="12"/>
      <c r="DZ10" s="12"/>
      <c r="EA10" s="12"/>
      <c r="EB10" s="12"/>
      <c r="EC10" s="12"/>
      <c r="ED10" s="12"/>
      <c r="EE10" s="12"/>
      <c r="EF10" s="12"/>
      <c r="EG10" s="12"/>
      <c r="EH10" s="12"/>
      <c r="EI10" s="12"/>
      <c r="EJ10" s="12"/>
      <c r="EK10" s="12"/>
      <c r="EL10" s="12"/>
      <c r="EM10" s="12"/>
      <c r="EN10" s="12"/>
      <c r="EO10" s="12"/>
      <c r="EP10" s="12"/>
      <c r="EQ10" s="12"/>
      <c r="ER10" s="12"/>
      <c r="ES10" s="12"/>
      <c r="ET10" s="12"/>
      <c r="EU10" s="12"/>
      <c r="EV10" s="12"/>
      <c r="EW10" s="12"/>
      <c r="EX10" s="12"/>
      <c r="EY10" s="12"/>
      <c r="EZ10" s="12"/>
      <c r="FA10" s="12"/>
      <c r="FB10" s="12"/>
      <c r="FC10" s="12"/>
      <c r="FD10" s="12"/>
      <c r="FE10" s="12"/>
      <c r="FF10" s="12"/>
      <c r="FG10" s="12"/>
      <c r="FH10" s="12"/>
      <c r="FI10" s="12"/>
      <c r="FJ10" s="12"/>
      <c r="FK10" s="12"/>
      <c r="FL10" s="12"/>
      <c r="FM10" s="12"/>
      <c r="FN10" s="12"/>
      <c r="FO10" s="12"/>
      <c r="FP10" s="12"/>
      <c r="FQ10" s="12"/>
      <c r="FR10" s="12"/>
      <c r="FS10" s="12"/>
      <c r="FT10" s="12"/>
      <c r="FU10" s="12"/>
      <c r="FV10" s="12"/>
      <c r="FW10" s="12"/>
      <c r="FX10" s="12"/>
      <c r="FY10" s="12"/>
      <c r="FZ10" s="12"/>
      <c r="GA10" s="12"/>
      <c r="GB10" s="12"/>
      <c r="GC10" s="12"/>
      <c r="GD10" s="12"/>
      <c r="GE10" s="12"/>
      <c r="GF10" s="12"/>
      <c r="GG10" s="12"/>
      <c r="GH10" s="12"/>
      <c r="GI10" s="12"/>
      <c r="GJ10" s="12"/>
      <c r="GK10" s="12"/>
      <c r="GL10" s="12"/>
      <c r="GM10" s="12"/>
      <c r="GN10" s="12"/>
      <c r="GO10" s="12"/>
      <c r="GP10" s="12"/>
      <c r="GQ10" s="12"/>
      <c r="GR10" s="12"/>
      <c r="GS10" s="12"/>
      <c r="GT10" s="12"/>
      <c r="GU10" s="12"/>
      <c r="GV10" s="12"/>
      <c r="GW10" s="12"/>
      <c r="GX10" s="12"/>
      <c r="GY10" s="12"/>
      <c r="GZ10" s="12"/>
      <c r="HA10" s="12"/>
      <c r="HB10" s="12"/>
      <c r="HC10" s="12"/>
      <c r="HD10" s="12"/>
      <c r="HE10" s="12"/>
      <c r="HF10" s="12"/>
      <c r="HG10" s="12"/>
      <c r="HH10" s="12"/>
      <c r="HI10" s="12"/>
      <c r="HJ10" s="12"/>
      <c r="HK10" s="12"/>
      <c r="HL10" s="12"/>
      <c r="HM10" s="12"/>
      <c r="HN10" s="12"/>
      <c r="HO10" s="12"/>
      <c r="HP10" s="12"/>
      <c r="HQ10" s="12"/>
      <c r="HR10" s="12"/>
      <c r="HS10" s="12"/>
      <c r="HT10" s="12"/>
      <c r="HU10" s="12"/>
      <c r="HV10" s="12"/>
      <c r="HW10" s="12"/>
      <c r="HX10" s="12"/>
      <c r="HY10" s="12"/>
      <c r="HZ10" s="12"/>
      <c r="IA10" s="12"/>
      <c r="IB10" s="12"/>
      <c r="IC10" s="12"/>
      <c r="ID10" s="12"/>
      <c r="IE10" s="12"/>
      <c r="IF10" s="12"/>
      <c r="IG10" s="12"/>
      <c r="IH10" s="12"/>
      <c r="II10" s="12"/>
      <c r="IJ10" s="12"/>
      <c r="IK10" s="12"/>
      <c r="IL10" s="12"/>
      <c r="IM10" s="12"/>
      <c r="IN10" s="12"/>
      <c r="IO10" s="12"/>
      <c r="IP10" s="12"/>
      <c r="IQ10" s="12"/>
      <c r="IR10" s="12"/>
      <c r="IS10" s="12"/>
      <c r="IT10" s="12"/>
      <c r="IU10" s="12"/>
      <c r="IV10" s="12"/>
    </row>
    <row r="11" spans="1:256" customFormat="1" ht="24" customHeight="1">
      <c r="A11" s="28" t="s">
        <v>1381</v>
      </c>
      <c r="B11" s="23">
        <f t="shared" si="0"/>
        <v>135.80000000000001</v>
      </c>
      <c r="C11" s="23">
        <v>20.8</v>
      </c>
      <c r="D11" s="24">
        <v>115</v>
      </c>
      <c r="E11" s="25">
        <v>0</v>
      </c>
      <c r="F11" s="26"/>
      <c r="G11" s="12"/>
      <c r="H11" s="12"/>
      <c r="I11" s="12"/>
      <c r="J11" s="12"/>
      <c r="K11" s="12"/>
      <c r="L11" s="12"/>
      <c r="M11" s="12"/>
      <c r="N11" s="12"/>
      <c r="O11" s="12"/>
      <c r="P11" s="12"/>
      <c r="Q11" s="12"/>
      <c r="R11" s="12"/>
      <c r="S11" s="12"/>
      <c r="T11" s="12"/>
      <c r="U11" s="12"/>
      <c r="V11" s="12"/>
      <c r="W11" s="12"/>
      <c r="X11" s="12"/>
      <c r="Y11" s="12"/>
      <c r="Z11" s="12"/>
      <c r="AA11" s="12"/>
      <c r="AB11" s="12"/>
      <c r="AC11" s="12"/>
      <c r="AD11" s="12"/>
      <c r="AE11" s="12"/>
      <c r="AF11" s="12"/>
      <c r="AG11" s="12"/>
      <c r="AH11" s="12"/>
      <c r="AI11" s="12"/>
      <c r="AJ11" s="12"/>
      <c r="AK11" s="12"/>
      <c r="AL11" s="12"/>
      <c r="AM11" s="12"/>
      <c r="AN11" s="12"/>
      <c r="AO11" s="12"/>
      <c r="AP11" s="12"/>
      <c r="AQ11" s="12"/>
      <c r="AR11" s="12"/>
      <c r="AS11" s="12"/>
      <c r="AT11" s="12"/>
      <c r="AU11" s="12"/>
      <c r="AV11" s="12"/>
      <c r="AW11" s="12"/>
      <c r="AX11" s="12"/>
      <c r="AY11" s="12"/>
      <c r="AZ11" s="12"/>
      <c r="BA11" s="12"/>
      <c r="BB11" s="12"/>
      <c r="BC11" s="12"/>
      <c r="BD11" s="12"/>
      <c r="BE11" s="12"/>
      <c r="BF11" s="12"/>
      <c r="BG11" s="12"/>
      <c r="BH11" s="12"/>
      <c r="BI11" s="12"/>
      <c r="BJ11" s="12"/>
      <c r="BK11" s="12"/>
      <c r="BL11" s="12"/>
      <c r="BM11" s="12"/>
      <c r="BN11" s="12"/>
      <c r="BO11" s="12"/>
      <c r="BP11" s="12"/>
      <c r="BQ11" s="12"/>
      <c r="BR11" s="12"/>
      <c r="BS11" s="12"/>
      <c r="BT11" s="12"/>
      <c r="BU11" s="12"/>
      <c r="BV11" s="12"/>
      <c r="BW11" s="12"/>
      <c r="BX11" s="12"/>
      <c r="BY11" s="12"/>
      <c r="BZ11" s="12"/>
      <c r="CA11" s="12"/>
      <c r="CB11" s="12"/>
      <c r="CC11" s="12"/>
      <c r="CD11" s="12"/>
      <c r="CE11" s="12"/>
      <c r="CF11" s="12"/>
      <c r="CG11" s="12"/>
      <c r="CH11" s="12"/>
      <c r="CI11" s="12"/>
      <c r="CJ11" s="12"/>
      <c r="CK11" s="12"/>
      <c r="CL11" s="12"/>
      <c r="CM11" s="12"/>
      <c r="CN11" s="12"/>
      <c r="CO11" s="12"/>
      <c r="CP11" s="12"/>
      <c r="CQ11" s="12"/>
      <c r="CR11" s="12"/>
      <c r="CS11" s="12"/>
      <c r="CT11" s="12"/>
      <c r="CU11" s="12"/>
      <c r="CV11" s="12"/>
      <c r="CW11" s="12"/>
      <c r="CX11" s="12"/>
      <c r="CY11" s="12"/>
      <c r="CZ11" s="12"/>
      <c r="DA11" s="12"/>
      <c r="DB11" s="12"/>
      <c r="DC11" s="12"/>
      <c r="DD11" s="12"/>
      <c r="DE11" s="12"/>
      <c r="DF11" s="12"/>
      <c r="DG11" s="12"/>
      <c r="DH11" s="12"/>
      <c r="DI11" s="12"/>
      <c r="DJ11" s="12"/>
      <c r="DK11" s="12"/>
      <c r="DL11" s="12"/>
      <c r="DM11" s="12"/>
      <c r="DN11" s="12"/>
      <c r="DO11" s="12"/>
      <c r="DP11" s="12"/>
      <c r="DQ11" s="12"/>
      <c r="DR11" s="12"/>
      <c r="DS11" s="12"/>
      <c r="DT11" s="12"/>
      <c r="DU11" s="12"/>
      <c r="DV11" s="12"/>
      <c r="DW11" s="12"/>
      <c r="DX11" s="12"/>
      <c r="DY11" s="12"/>
      <c r="DZ11" s="12"/>
      <c r="EA11" s="12"/>
      <c r="EB11" s="12"/>
      <c r="EC11" s="12"/>
      <c r="ED11" s="12"/>
      <c r="EE11" s="12"/>
      <c r="EF11" s="12"/>
      <c r="EG11" s="12"/>
      <c r="EH11" s="12"/>
      <c r="EI11" s="12"/>
      <c r="EJ11" s="12"/>
      <c r="EK11" s="12"/>
      <c r="EL11" s="12"/>
      <c r="EM11" s="12"/>
      <c r="EN11" s="12"/>
      <c r="EO11" s="12"/>
      <c r="EP11" s="12"/>
      <c r="EQ11" s="12"/>
      <c r="ER11" s="12"/>
      <c r="ES11" s="12"/>
      <c r="ET11" s="12"/>
      <c r="EU11" s="12"/>
      <c r="EV11" s="12"/>
      <c r="EW11" s="12"/>
      <c r="EX11" s="12"/>
      <c r="EY11" s="12"/>
      <c r="EZ11" s="12"/>
      <c r="FA11" s="12"/>
      <c r="FB11" s="12"/>
      <c r="FC11" s="12"/>
      <c r="FD11" s="12"/>
      <c r="FE11" s="12"/>
      <c r="FF11" s="12"/>
      <c r="FG11" s="12"/>
      <c r="FH11" s="12"/>
      <c r="FI11" s="12"/>
      <c r="FJ11" s="12"/>
      <c r="FK11" s="12"/>
      <c r="FL11" s="12"/>
      <c r="FM11" s="12"/>
      <c r="FN11" s="12"/>
      <c r="FO11" s="12"/>
      <c r="FP11" s="12"/>
      <c r="FQ11" s="12"/>
      <c r="FR11" s="12"/>
      <c r="FS11" s="12"/>
      <c r="FT11" s="12"/>
      <c r="FU11" s="12"/>
      <c r="FV11" s="12"/>
      <c r="FW11" s="12"/>
      <c r="FX11" s="12"/>
      <c r="FY11" s="12"/>
      <c r="FZ11" s="12"/>
      <c r="GA11" s="12"/>
      <c r="GB11" s="12"/>
      <c r="GC11" s="12"/>
      <c r="GD11" s="12"/>
      <c r="GE11" s="12"/>
      <c r="GF11" s="12"/>
      <c r="GG11" s="12"/>
      <c r="GH11" s="12"/>
      <c r="GI11" s="12"/>
      <c r="GJ11" s="12"/>
      <c r="GK11" s="12"/>
      <c r="GL11" s="12"/>
      <c r="GM11" s="12"/>
      <c r="GN11" s="12"/>
      <c r="GO11" s="12"/>
      <c r="GP11" s="12"/>
      <c r="GQ11" s="12"/>
      <c r="GR11" s="12"/>
      <c r="GS11" s="12"/>
      <c r="GT11" s="12"/>
      <c r="GU11" s="12"/>
      <c r="GV11" s="12"/>
      <c r="GW11" s="12"/>
      <c r="GX11" s="12"/>
      <c r="GY11" s="12"/>
      <c r="GZ11" s="12"/>
      <c r="HA11" s="12"/>
      <c r="HB11" s="12"/>
      <c r="HC11" s="12"/>
      <c r="HD11" s="12"/>
      <c r="HE11" s="12"/>
      <c r="HF11" s="12"/>
      <c r="HG11" s="12"/>
      <c r="HH11" s="12"/>
      <c r="HI11" s="12"/>
      <c r="HJ11" s="12"/>
      <c r="HK11" s="12"/>
      <c r="HL11" s="12"/>
      <c r="HM11" s="12"/>
      <c r="HN11" s="12"/>
      <c r="HO11" s="12"/>
      <c r="HP11" s="12"/>
      <c r="HQ11" s="12"/>
      <c r="HR11" s="12"/>
      <c r="HS11" s="12"/>
      <c r="HT11" s="12"/>
      <c r="HU11" s="12"/>
      <c r="HV11" s="12"/>
      <c r="HW11" s="12"/>
      <c r="HX11" s="12"/>
      <c r="HY11" s="12"/>
      <c r="HZ11" s="12"/>
      <c r="IA11" s="12"/>
      <c r="IB11" s="12"/>
      <c r="IC11" s="12"/>
      <c r="ID11" s="12"/>
      <c r="IE11" s="12"/>
      <c r="IF11" s="12"/>
      <c r="IG11" s="12"/>
      <c r="IH11" s="12"/>
      <c r="II11" s="12"/>
      <c r="IJ11" s="12"/>
      <c r="IK11" s="12"/>
      <c r="IL11" s="12"/>
      <c r="IM11" s="12"/>
      <c r="IN11" s="12"/>
      <c r="IO11" s="12"/>
      <c r="IP11" s="12"/>
      <c r="IQ11" s="12"/>
      <c r="IR11" s="12"/>
      <c r="IS11" s="12"/>
      <c r="IT11" s="12"/>
      <c r="IU11" s="12"/>
      <c r="IV11" s="12"/>
    </row>
    <row r="12" spans="1:256" customFormat="1" ht="24" customHeight="1">
      <c r="A12" s="28" t="s">
        <v>1382</v>
      </c>
      <c r="B12" s="23">
        <f t="shared" si="0"/>
        <v>0</v>
      </c>
      <c r="C12" s="23">
        <v>0</v>
      </c>
      <c r="D12" s="24">
        <v>0</v>
      </c>
      <c r="E12" s="25">
        <v>0</v>
      </c>
      <c r="F12" s="26"/>
      <c r="G12" s="12"/>
      <c r="H12" s="12"/>
      <c r="I12" s="12"/>
      <c r="J12" s="12"/>
      <c r="K12" s="12"/>
      <c r="L12" s="12"/>
      <c r="M12" s="12"/>
      <c r="N12" s="12"/>
      <c r="O12" s="12"/>
      <c r="P12" s="12"/>
      <c r="Q12" s="12"/>
      <c r="R12" s="12"/>
      <c r="S12" s="12"/>
      <c r="T12" s="12"/>
      <c r="U12" s="12"/>
      <c r="V12" s="12"/>
      <c r="W12" s="12"/>
      <c r="X12" s="12"/>
      <c r="Y12" s="12"/>
      <c r="Z12" s="12"/>
      <c r="AA12" s="12"/>
      <c r="AB12" s="12"/>
      <c r="AC12" s="12"/>
      <c r="AD12" s="12"/>
      <c r="AE12" s="12"/>
      <c r="AF12" s="12"/>
      <c r="AG12" s="12"/>
      <c r="AH12" s="12"/>
      <c r="AI12" s="12"/>
      <c r="AJ12" s="12"/>
      <c r="AK12" s="12"/>
      <c r="AL12" s="12"/>
      <c r="AM12" s="12"/>
      <c r="AN12" s="12"/>
      <c r="AO12" s="12"/>
      <c r="AP12" s="12"/>
      <c r="AQ12" s="12"/>
      <c r="AR12" s="12"/>
      <c r="AS12" s="12"/>
      <c r="AT12" s="12"/>
      <c r="AU12" s="12"/>
      <c r="AV12" s="12"/>
      <c r="AW12" s="12"/>
      <c r="AX12" s="12"/>
      <c r="AY12" s="12"/>
      <c r="AZ12" s="12"/>
      <c r="BA12" s="12"/>
      <c r="BB12" s="12"/>
      <c r="BC12" s="12"/>
      <c r="BD12" s="12"/>
      <c r="BE12" s="12"/>
      <c r="BF12" s="12"/>
      <c r="BG12" s="12"/>
      <c r="BH12" s="12"/>
      <c r="BI12" s="12"/>
      <c r="BJ12" s="12"/>
      <c r="BK12" s="12"/>
      <c r="BL12" s="12"/>
      <c r="BM12" s="12"/>
      <c r="BN12" s="12"/>
      <c r="BO12" s="12"/>
      <c r="BP12" s="12"/>
      <c r="BQ12" s="12"/>
      <c r="BR12" s="12"/>
      <c r="BS12" s="12"/>
      <c r="BT12" s="12"/>
      <c r="BU12" s="12"/>
      <c r="BV12" s="12"/>
      <c r="BW12" s="12"/>
      <c r="BX12" s="12"/>
      <c r="BY12" s="12"/>
      <c r="BZ12" s="12"/>
      <c r="CA12" s="12"/>
      <c r="CB12" s="12"/>
      <c r="CC12" s="12"/>
      <c r="CD12" s="12"/>
      <c r="CE12" s="12"/>
      <c r="CF12" s="12"/>
      <c r="CG12" s="12"/>
      <c r="CH12" s="12"/>
      <c r="CI12" s="12"/>
      <c r="CJ12" s="12"/>
      <c r="CK12" s="12"/>
      <c r="CL12" s="12"/>
      <c r="CM12" s="12"/>
      <c r="CN12" s="12"/>
      <c r="CO12" s="12"/>
      <c r="CP12" s="12"/>
      <c r="CQ12" s="12"/>
      <c r="CR12" s="12"/>
      <c r="CS12" s="12"/>
      <c r="CT12" s="12"/>
      <c r="CU12" s="12"/>
      <c r="CV12" s="12"/>
      <c r="CW12" s="12"/>
      <c r="CX12" s="12"/>
      <c r="CY12" s="12"/>
      <c r="CZ12" s="12"/>
      <c r="DA12" s="12"/>
      <c r="DB12" s="12"/>
      <c r="DC12" s="12"/>
      <c r="DD12" s="12"/>
      <c r="DE12" s="12"/>
      <c r="DF12" s="12"/>
      <c r="DG12" s="12"/>
      <c r="DH12" s="12"/>
      <c r="DI12" s="12"/>
      <c r="DJ12" s="12"/>
      <c r="DK12" s="12"/>
      <c r="DL12" s="12"/>
      <c r="DM12" s="12"/>
      <c r="DN12" s="12"/>
      <c r="DO12" s="12"/>
      <c r="DP12" s="12"/>
      <c r="DQ12" s="12"/>
      <c r="DR12" s="12"/>
      <c r="DS12" s="12"/>
      <c r="DT12" s="12"/>
      <c r="DU12" s="12"/>
      <c r="DV12" s="12"/>
      <c r="DW12" s="12"/>
      <c r="DX12" s="12"/>
      <c r="DY12" s="12"/>
      <c r="DZ12" s="12"/>
      <c r="EA12" s="12"/>
      <c r="EB12" s="12"/>
      <c r="EC12" s="12"/>
      <c r="ED12" s="12"/>
      <c r="EE12" s="12"/>
      <c r="EF12" s="12"/>
      <c r="EG12" s="12"/>
      <c r="EH12" s="12"/>
      <c r="EI12" s="12"/>
      <c r="EJ12" s="12"/>
      <c r="EK12" s="12"/>
      <c r="EL12" s="12"/>
      <c r="EM12" s="12"/>
      <c r="EN12" s="12"/>
      <c r="EO12" s="12"/>
      <c r="EP12" s="12"/>
      <c r="EQ12" s="12"/>
      <c r="ER12" s="12"/>
      <c r="ES12" s="12"/>
      <c r="ET12" s="12"/>
      <c r="EU12" s="12"/>
      <c r="EV12" s="12"/>
      <c r="EW12" s="12"/>
      <c r="EX12" s="12"/>
      <c r="EY12" s="12"/>
      <c r="EZ12" s="12"/>
      <c r="FA12" s="12"/>
      <c r="FB12" s="12"/>
      <c r="FC12" s="12"/>
      <c r="FD12" s="12"/>
      <c r="FE12" s="12"/>
      <c r="FF12" s="12"/>
      <c r="FG12" s="12"/>
      <c r="FH12" s="12"/>
      <c r="FI12" s="12"/>
      <c r="FJ12" s="12"/>
      <c r="FK12" s="12"/>
      <c r="FL12" s="12"/>
      <c r="FM12" s="12"/>
      <c r="FN12" s="12"/>
      <c r="FO12" s="12"/>
      <c r="FP12" s="12"/>
      <c r="FQ12" s="12"/>
      <c r="FR12" s="12"/>
      <c r="FS12" s="12"/>
      <c r="FT12" s="12"/>
      <c r="FU12" s="12"/>
      <c r="FV12" s="12"/>
      <c r="FW12" s="12"/>
      <c r="FX12" s="12"/>
      <c r="FY12" s="12"/>
      <c r="FZ12" s="12"/>
      <c r="GA12" s="12"/>
      <c r="GB12" s="12"/>
      <c r="GC12" s="12"/>
      <c r="GD12" s="12"/>
      <c r="GE12" s="12"/>
      <c r="GF12" s="12"/>
      <c r="GG12" s="12"/>
      <c r="GH12" s="12"/>
      <c r="GI12" s="12"/>
      <c r="GJ12" s="12"/>
      <c r="GK12" s="12"/>
      <c r="GL12" s="12"/>
      <c r="GM12" s="12"/>
      <c r="GN12" s="12"/>
      <c r="GO12" s="12"/>
      <c r="GP12" s="12"/>
      <c r="GQ12" s="12"/>
      <c r="GR12" s="12"/>
      <c r="GS12" s="12"/>
      <c r="GT12" s="12"/>
      <c r="GU12" s="12"/>
      <c r="GV12" s="12"/>
      <c r="GW12" s="12"/>
      <c r="GX12" s="12"/>
      <c r="GY12" s="12"/>
      <c r="GZ12" s="12"/>
      <c r="HA12" s="12"/>
      <c r="HB12" s="12"/>
      <c r="HC12" s="12"/>
      <c r="HD12" s="12"/>
      <c r="HE12" s="12"/>
      <c r="HF12" s="12"/>
      <c r="HG12" s="12"/>
      <c r="HH12" s="12"/>
      <c r="HI12" s="12"/>
      <c r="HJ12" s="12"/>
      <c r="HK12" s="12"/>
      <c r="HL12" s="12"/>
      <c r="HM12" s="12"/>
      <c r="HN12" s="12"/>
      <c r="HO12" s="12"/>
      <c r="HP12" s="12"/>
      <c r="HQ12" s="12"/>
      <c r="HR12" s="12"/>
      <c r="HS12" s="12"/>
      <c r="HT12" s="12"/>
      <c r="HU12" s="12"/>
      <c r="HV12" s="12"/>
      <c r="HW12" s="12"/>
      <c r="HX12" s="12"/>
      <c r="HY12" s="12"/>
      <c r="HZ12" s="12"/>
      <c r="IA12" s="12"/>
      <c r="IB12" s="12"/>
      <c r="IC12" s="12"/>
      <c r="ID12" s="12"/>
      <c r="IE12" s="12"/>
      <c r="IF12" s="12"/>
      <c r="IG12" s="12"/>
      <c r="IH12" s="12"/>
      <c r="II12" s="12"/>
      <c r="IJ12" s="12"/>
      <c r="IK12" s="12"/>
      <c r="IL12" s="12"/>
      <c r="IM12" s="12"/>
      <c r="IN12" s="12"/>
      <c r="IO12" s="12"/>
      <c r="IP12" s="12"/>
      <c r="IQ12" s="12"/>
      <c r="IR12" s="12"/>
      <c r="IS12" s="12"/>
      <c r="IT12" s="12"/>
      <c r="IU12" s="12"/>
      <c r="IV12" s="12"/>
    </row>
    <row r="13" spans="1:256" customFormat="1" ht="24" customHeight="1">
      <c r="A13" s="28" t="s">
        <v>1383</v>
      </c>
      <c r="B13" s="23">
        <f t="shared" si="0"/>
        <v>0</v>
      </c>
      <c r="C13" s="23">
        <v>0</v>
      </c>
      <c r="D13" s="24">
        <v>0</v>
      </c>
      <c r="E13" s="25">
        <v>0</v>
      </c>
      <c r="F13" s="26"/>
      <c r="G13" s="12"/>
      <c r="H13" s="12"/>
      <c r="I13" s="12"/>
      <c r="J13" s="12"/>
      <c r="K13" s="12"/>
      <c r="L13" s="12"/>
      <c r="M13" s="12"/>
      <c r="N13" s="12"/>
      <c r="O13" s="12"/>
      <c r="P13" s="12"/>
      <c r="Q13" s="12"/>
      <c r="R13" s="12"/>
      <c r="S13" s="12"/>
      <c r="T13" s="12"/>
      <c r="U13" s="12"/>
      <c r="V13" s="12"/>
      <c r="W13" s="12"/>
      <c r="X13" s="12"/>
      <c r="Y13" s="12"/>
      <c r="Z13" s="12"/>
      <c r="AA13" s="12"/>
      <c r="AB13" s="12"/>
      <c r="AC13" s="12"/>
      <c r="AD13" s="12"/>
      <c r="AE13" s="12"/>
      <c r="AF13" s="12"/>
      <c r="AG13" s="12"/>
      <c r="AH13" s="12"/>
      <c r="AI13" s="12"/>
      <c r="AJ13" s="12"/>
      <c r="AK13" s="12"/>
      <c r="AL13" s="12"/>
      <c r="AM13" s="12"/>
      <c r="AN13" s="12"/>
      <c r="AO13" s="12"/>
      <c r="AP13" s="12"/>
      <c r="AQ13" s="12"/>
      <c r="AR13" s="12"/>
      <c r="AS13" s="12"/>
      <c r="AT13" s="12"/>
      <c r="AU13" s="12"/>
      <c r="AV13" s="12"/>
      <c r="AW13" s="12"/>
      <c r="AX13" s="12"/>
      <c r="AY13" s="12"/>
      <c r="AZ13" s="12"/>
      <c r="BA13" s="12"/>
      <c r="BB13" s="12"/>
      <c r="BC13" s="12"/>
      <c r="BD13" s="12"/>
      <c r="BE13" s="12"/>
      <c r="BF13" s="12"/>
      <c r="BG13" s="12"/>
      <c r="BH13" s="12"/>
      <c r="BI13" s="12"/>
      <c r="BJ13" s="12"/>
      <c r="BK13" s="12"/>
      <c r="BL13" s="12"/>
      <c r="BM13" s="12"/>
      <c r="BN13" s="12"/>
      <c r="BO13" s="12"/>
      <c r="BP13" s="12"/>
      <c r="BQ13" s="12"/>
      <c r="BR13" s="12"/>
      <c r="BS13" s="12"/>
      <c r="BT13" s="12"/>
      <c r="BU13" s="12"/>
      <c r="BV13" s="12"/>
      <c r="BW13" s="12"/>
      <c r="BX13" s="12"/>
      <c r="BY13" s="12"/>
      <c r="BZ13" s="12"/>
      <c r="CA13" s="12"/>
      <c r="CB13" s="12"/>
      <c r="CC13" s="12"/>
      <c r="CD13" s="12"/>
      <c r="CE13" s="12"/>
      <c r="CF13" s="12"/>
      <c r="CG13" s="12"/>
      <c r="CH13" s="12"/>
      <c r="CI13" s="12"/>
      <c r="CJ13" s="12"/>
      <c r="CK13" s="12"/>
      <c r="CL13" s="12"/>
      <c r="CM13" s="12"/>
      <c r="CN13" s="12"/>
      <c r="CO13" s="12"/>
      <c r="CP13" s="12"/>
      <c r="CQ13" s="12"/>
      <c r="CR13" s="12"/>
      <c r="CS13" s="12"/>
      <c r="CT13" s="12"/>
      <c r="CU13" s="12"/>
      <c r="CV13" s="12"/>
      <c r="CW13" s="12"/>
      <c r="CX13" s="12"/>
      <c r="CY13" s="12"/>
      <c r="CZ13" s="12"/>
      <c r="DA13" s="12"/>
      <c r="DB13" s="12"/>
      <c r="DC13" s="12"/>
      <c r="DD13" s="12"/>
      <c r="DE13" s="12"/>
      <c r="DF13" s="12"/>
      <c r="DG13" s="12"/>
      <c r="DH13" s="12"/>
      <c r="DI13" s="12"/>
      <c r="DJ13" s="12"/>
      <c r="DK13" s="12"/>
      <c r="DL13" s="12"/>
      <c r="DM13" s="12"/>
      <c r="DN13" s="12"/>
      <c r="DO13" s="12"/>
      <c r="DP13" s="12"/>
      <c r="DQ13" s="12"/>
      <c r="DR13" s="12"/>
      <c r="DS13" s="12"/>
      <c r="DT13" s="12"/>
      <c r="DU13" s="12"/>
      <c r="DV13" s="12"/>
      <c r="DW13" s="12"/>
      <c r="DX13" s="12"/>
      <c r="DY13" s="12"/>
      <c r="DZ13" s="12"/>
      <c r="EA13" s="12"/>
      <c r="EB13" s="12"/>
      <c r="EC13" s="12"/>
      <c r="ED13" s="12"/>
      <c r="EE13" s="12"/>
      <c r="EF13" s="12"/>
      <c r="EG13" s="12"/>
      <c r="EH13" s="12"/>
      <c r="EI13" s="12"/>
      <c r="EJ13" s="12"/>
      <c r="EK13" s="12"/>
      <c r="EL13" s="12"/>
      <c r="EM13" s="12"/>
      <c r="EN13" s="12"/>
      <c r="EO13" s="12"/>
      <c r="EP13" s="12"/>
      <c r="EQ13" s="12"/>
      <c r="ER13" s="12"/>
      <c r="ES13" s="12"/>
      <c r="ET13" s="12"/>
      <c r="EU13" s="12"/>
      <c r="EV13" s="12"/>
      <c r="EW13" s="12"/>
      <c r="EX13" s="12"/>
      <c r="EY13" s="12"/>
      <c r="EZ13" s="12"/>
      <c r="FA13" s="12"/>
      <c r="FB13" s="12"/>
      <c r="FC13" s="12"/>
      <c r="FD13" s="12"/>
      <c r="FE13" s="12"/>
      <c r="FF13" s="12"/>
      <c r="FG13" s="12"/>
      <c r="FH13" s="12"/>
      <c r="FI13" s="12"/>
      <c r="FJ13" s="12"/>
      <c r="FK13" s="12"/>
      <c r="FL13" s="12"/>
      <c r="FM13" s="12"/>
      <c r="FN13" s="12"/>
      <c r="FO13" s="12"/>
      <c r="FP13" s="12"/>
      <c r="FQ13" s="12"/>
      <c r="FR13" s="12"/>
      <c r="FS13" s="12"/>
      <c r="FT13" s="12"/>
      <c r="FU13" s="12"/>
      <c r="FV13" s="12"/>
      <c r="FW13" s="12"/>
      <c r="FX13" s="12"/>
      <c r="FY13" s="12"/>
      <c r="FZ13" s="12"/>
      <c r="GA13" s="12"/>
      <c r="GB13" s="12"/>
      <c r="GC13" s="12"/>
      <c r="GD13" s="12"/>
      <c r="GE13" s="12"/>
      <c r="GF13" s="12"/>
      <c r="GG13" s="12"/>
      <c r="GH13" s="12"/>
      <c r="GI13" s="12"/>
      <c r="GJ13" s="12"/>
      <c r="GK13" s="12"/>
      <c r="GL13" s="12"/>
      <c r="GM13" s="12"/>
      <c r="GN13" s="12"/>
      <c r="GO13" s="12"/>
      <c r="GP13" s="12"/>
      <c r="GQ13" s="12"/>
      <c r="GR13" s="12"/>
      <c r="GS13" s="12"/>
      <c r="GT13" s="12"/>
      <c r="GU13" s="12"/>
      <c r="GV13" s="12"/>
      <c r="GW13" s="12"/>
      <c r="GX13" s="12"/>
      <c r="GY13" s="12"/>
      <c r="GZ13" s="12"/>
      <c r="HA13" s="12"/>
      <c r="HB13" s="12"/>
      <c r="HC13" s="12"/>
      <c r="HD13" s="12"/>
      <c r="HE13" s="12"/>
      <c r="HF13" s="12"/>
      <c r="HG13" s="12"/>
      <c r="HH13" s="12"/>
      <c r="HI13" s="12"/>
      <c r="HJ13" s="12"/>
      <c r="HK13" s="12"/>
      <c r="HL13" s="12"/>
      <c r="HM13" s="12"/>
      <c r="HN13" s="12"/>
      <c r="HO13" s="12"/>
      <c r="HP13" s="12"/>
      <c r="HQ13" s="12"/>
      <c r="HR13" s="12"/>
      <c r="HS13" s="12"/>
      <c r="HT13" s="12"/>
      <c r="HU13" s="12"/>
      <c r="HV13" s="12"/>
      <c r="HW13" s="12"/>
      <c r="HX13" s="12"/>
      <c r="HY13" s="12"/>
      <c r="HZ13" s="12"/>
      <c r="IA13" s="12"/>
      <c r="IB13" s="12"/>
      <c r="IC13" s="12"/>
      <c r="ID13" s="12"/>
      <c r="IE13" s="12"/>
      <c r="IF13" s="12"/>
      <c r="IG13" s="12"/>
      <c r="IH13" s="12"/>
      <c r="II13" s="12"/>
      <c r="IJ13" s="12"/>
      <c r="IK13" s="12"/>
      <c r="IL13" s="12"/>
      <c r="IM13" s="12"/>
      <c r="IN13" s="12"/>
      <c r="IO13" s="12"/>
      <c r="IP13" s="12"/>
      <c r="IQ13" s="12"/>
      <c r="IR13" s="12"/>
      <c r="IS13" s="12"/>
      <c r="IT13" s="12"/>
      <c r="IU13" s="12"/>
      <c r="IV13" s="12"/>
    </row>
    <row r="14" spans="1:256" customFormat="1" ht="24" customHeight="1">
      <c r="A14" s="22" t="s">
        <v>1384</v>
      </c>
      <c r="B14" s="23">
        <f t="shared" si="0"/>
        <v>41235.18</v>
      </c>
      <c r="C14" s="23">
        <f>C15+C16+C17+C18+C19</f>
        <v>11402.43</v>
      </c>
      <c r="D14" s="24">
        <f>D15+D16+D17+D18+D19</f>
        <v>29631.439999999999</v>
      </c>
      <c r="E14" s="25">
        <f>E15+E16+E17+E18+E19</f>
        <v>201.31</v>
      </c>
      <c r="F14" s="26"/>
      <c r="G14" s="12"/>
      <c r="H14" s="12"/>
      <c r="I14" s="12"/>
      <c r="J14" s="12"/>
      <c r="K14" s="12"/>
      <c r="L14" s="12"/>
      <c r="M14" s="12"/>
      <c r="N14" s="12"/>
      <c r="O14" s="12"/>
      <c r="P14" s="12"/>
      <c r="Q14" s="12"/>
      <c r="R14" s="12"/>
      <c r="S14" s="12"/>
      <c r="T14" s="12"/>
      <c r="U14" s="12"/>
      <c r="V14" s="12"/>
      <c r="W14" s="12"/>
      <c r="X14" s="12"/>
      <c r="Y14" s="12"/>
      <c r="Z14" s="12"/>
      <c r="AA14" s="12"/>
      <c r="AB14" s="12"/>
      <c r="AC14" s="12"/>
      <c r="AD14" s="12"/>
      <c r="AE14" s="12"/>
      <c r="AF14" s="12"/>
      <c r="AG14" s="12"/>
      <c r="AH14" s="12"/>
      <c r="AI14" s="12"/>
      <c r="AJ14" s="12"/>
      <c r="AK14" s="12"/>
      <c r="AL14" s="12"/>
      <c r="AM14" s="12"/>
      <c r="AN14" s="12"/>
      <c r="AO14" s="12"/>
      <c r="AP14" s="12"/>
      <c r="AQ14" s="12"/>
      <c r="AR14" s="12"/>
      <c r="AS14" s="12"/>
      <c r="AT14" s="12"/>
      <c r="AU14" s="12"/>
      <c r="AV14" s="12"/>
      <c r="AW14" s="12"/>
      <c r="AX14" s="12"/>
      <c r="AY14" s="12"/>
      <c r="AZ14" s="12"/>
      <c r="BA14" s="12"/>
      <c r="BB14" s="12"/>
      <c r="BC14" s="12"/>
      <c r="BD14" s="12"/>
      <c r="BE14" s="12"/>
      <c r="BF14" s="12"/>
      <c r="BG14" s="12"/>
      <c r="BH14" s="12"/>
      <c r="BI14" s="12"/>
      <c r="BJ14" s="12"/>
      <c r="BK14" s="12"/>
      <c r="BL14" s="12"/>
      <c r="BM14" s="12"/>
      <c r="BN14" s="12"/>
      <c r="BO14" s="12"/>
      <c r="BP14" s="12"/>
      <c r="BQ14" s="12"/>
      <c r="BR14" s="12"/>
      <c r="BS14" s="12"/>
      <c r="BT14" s="12"/>
      <c r="BU14" s="12"/>
      <c r="BV14" s="12"/>
      <c r="BW14" s="12"/>
      <c r="BX14" s="12"/>
      <c r="BY14" s="12"/>
      <c r="BZ14" s="12"/>
      <c r="CA14" s="12"/>
      <c r="CB14" s="12"/>
      <c r="CC14" s="12"/>
      <c r="CD14" s="12"/>
      <c r="CE14" s="12"/>
      <c r="CF14" s="12"/>
      <c r="CG14" s="12"/>
      <c r="CH14" s="12"/>
      <c r="CI14" s="12"/>
      <c r="CJ14" s="12"/>
      <c r="CK14" s="12"/>
      <c r="CL14" s="12"/>
      <c r="CM14" s="12"/>
      <c r="CN14" s="12"/>
      <c r="CO14" s="12"/>
      <c r="CP14" s="12"/>
      <c r="CQ14" s="12"/>
      <c r="CR14" s="12"/>
      <c r="CS14" s="12"/>
      <c r="CT14" s="12"/>
      <c r="CU14" s="12"/>
      <c r="CV14" s="12"/>
      <c r="CW14" s="12"/>
      <c r="CX14" s="12"/>
      <c r="CY14" s="12"/>
      <c r="CZ14" s="12"/>
      <c r="DA14" s="12"/>
      <c r="DB14" s="12"/>
      <c r="DC14" s="12"/>
      <c r="DD14" s="12"/>
      <c r="DE14" s="12"/>
      <c r="DF14" s="12"/>
      <c r="DG14" s="12"/>
      <c r="DH14" s="12"/>
      <c r="DI14" s="12"/>
      <c r="DJ14" s="12"/>
      <c r="DK14" s="12"/>
      <c r="DL14" s="12"/>
      <c r="DM14" s="12"/>
      <c r="DN14" s="12"/>
      <c r="DO14" s="12"/>
      <c r="DP14" s="12"/>
      <c r="DQ14" s="12"/>
      <c r="DR14" s="12"/>
      <c r="DS14" s="12"/>
      <c r="DT14" s="12"/>
      <c r="DU14" s="12"/>
      <c r="DV14" s="12"/>
      <c r="DW14" s="12"/>
      <c r="DX14" s="12"/>
      <c r="DY14" s="12"/>
      <c r="DZ14" s="12"/>
      <c r="EA14" s="12"/>
      <c r="EB14" s="12"/>
      <c r="EC14" s="12"/>
      <c r="ED14" s="12"/>
      <c r="EE14" s="12"/>
      <c r="EF14" s="12"/>
      <c r="EG14" s="12"/>
      <c r="EH14" s="12"/>
      <c r="EI14" s="12"/>
      <c r="EJ14" s="12"/>
      <c r="EK14" s="12"/>
      <c r="EL14" s="12"/>
      <c r="EM14" s="12"/>
      <c r="EN14" s="12"/>
      <c r="EO14" s="12"/>
      <c r="EP14" s="12"/>
      <c r="EQ14" s="12"/>
      <c r="ER14" s="12"/>
      <c r="ES14" s="12"/>
      <c r="ET14" s="12"/>
      <c r="EU14" s="12"/>
      <c r="EV14" s="12"/>
      <c r="EW14" s="12"/>
      <c r="EX14" s="12"/>
      <c r="EY14" s="12"/>
      <c r="EZ14" s="12"/>
      <c r="FA14" s="12"/>
      <c r="FB14" s="12"/>
      <c r="FC14" s="12"/>
      <c r="FD14" s="12"/>
      <c r="FE14" s="12"/>
      <c r="FF14" s="12"/>
      <c r="FG14" s="12"/>
      <c r="FH14" s="12"/>
      <c r="FI14" s="12"/>
      <c r="FJ14" s="12"/>
      <c r="FK14" s="12"/>
      <c r="FL14" s="12"/>
      <c r="FM14" s="12"/>
      <c r="FN14" s="12"/>
      <c r="FO14" s="12"/>
      <c r="FP14" s="12"/>
      <c r="FQ14" s="12"/>
      <c r="FR14" s="12"/>
      <c r="FS14" s="12"/>
      <c r="FT14" s="12"/>
      <c r="FU14" s="12"/>
      <c r="FV14" s="12"/>
      <c r="FW14" s="12"/>
      <c r="FX14" s="12"/>
      <c r="FY14" s="12"/>
      <c r="FZ14" s="12"/>
      <c r="GA14" s="12"/>
      <c r="GB14" s="12"/>
      <c r="GC14" s="12"/>
      <c r="GD14" s="12"/>
      <c r="GE14" s="12"/>
      <c r="GF14" s="12"/>
      <c r="GG14" s="12"/>
      <c r="GH14" s="12"/>
      <c r="GI14" s="12"/>
      <c r="GJ14" s="12"/>
      <c r="GK14" s="12"/>
      <c r="GL14" s="12"/>
      <c r="GM14" s="12"/>
      <c r="GN14" s="12"/>
      <c r="GO14" s="12"/>
      <c r="GP14" s="12"/>
      <c r="GQ14" s="12"/>
      <c r="GR14" s="12"/>
      <c r="GS14" s="12"/>
      <c r="GT14" s="12"/>
      <c r="GU14" s="12"/>
      <c r="GV14" s="12"/>
      <c r="GW14" s="12"/>
      <c r="GX14" s="12"/>
      <c r="GY14" s="12"/>
      <c r="GZ14" s="12"/>
      <c r="HA14" s="12"/>
      <c r="HB14" s="12"/>
      <c r="HC14" s="12"/>
      <c r="HD14" s="12"/>
      <c r="HE14" s="12"/>
      <c r="HF14" s="12"/>
      <c r="HG14" s="12"/>
      <c r="HH14" s="12"/>
      <c r="HI14" s="12"/>
      <c r="HJ14" s="12"/>
      <c r="HK14" s="12"/>
      <c r="HL14" s="12"/>
      <c r="HM14" s="12"/>
      <c r="HN14" s="12"/>
      <c r="HO14" s="12"/>
      <c r="HP14" s="12"/>
      <c r="HQ14" s="12"/>
      <c r="HR14" s="12"/>
      <c r="HS14" s="12"/>
      <c r="HT14" s="12"/>
      <c r="HU14" s="12"/>
      <c r="HV14" s="12"/>
      <c r="HW14" s="12"/>
      <c r="HX14" s="12"/>
      <c r="HY14" s="12"/>
      <c r="HZ14" s="12"/>
      <c r="IA14" s="12"/>
      <c r="IB14" s="12"/>
      <c r="IC14" s="12"/>
      <c r="ID14" s="12"/>
      <c r="IE14" s="12"/>
      <c r="IF14" s="12"/>
      <c r="IG14" s="12"/>
      <c r="IH14" s="12"/>
      <c r="II14" s="12"/>
      <c r="IJ14" s="12"/>
      <c r="IK14" s="12"/>
      <c r="IL14" s="12"/>
      <c r="IM14" s="12"/>
      <c r="IN14" s="12"/>
      <c r="IO14" s="12"/>
      <c r="IP14" s="12"/>
      <c r="IQ14" s="12"/>
      <c r="IR14" s="12"/>
      <c r="IS14" s="12"/>
      <c r="IT14" s="12"/>
      <c r="IU14" s="12"/>
      <c r="IV14" s="12"/>
    </row>
    <row r="15" spans="1:256" customFormat="1" ht="24" customHeight="1">
      <c r="A15" s="27" t="s">
        <v>1385</v>
      </c>
      <c r="B15" s="23">
        <f t="shared" si="0"/>
        <v>41131.480000000003</v>
      </c>
      <c r="C15" s="23">
        <v>11389.47</v>
      </c>
      <c r="D15" s="24">
        <v>29596.44</v>
      </c>
      <c r="E15" s="25">
        <v>145.57</v>
      </c>
      <c r="F15" s="26"/>
      <c r="G15" s="12"/>
      <c r="H15" s="12"/>
      <c r="I15" s="12"/>
      <c r="J15" s="12"/>
      <c r="K15" s="12"/>
      <c r="L15" s="12"/>
      <c r="M15" s="12"/>
      <c r="N15" s="12"/>
      <c r="O15" s="12"/>
      <c r="P15" s="12"/>
      <c r="Q15" s="12"/>
      <c r="R15" s="12"/>
      <c r="S15" s="12"/>
      <c r="T15" s="12"/>
      <c r="U15" s="12"/>
      <c r="V15" s="12"/>
      <c r="W15" s="12"/>
      <c r="X15" s="12"/>
      <c r="Y15" s="12"/>
      <c r="Z15" s="12"/>
      <c r="AA15" s="12"/>
      <c r="AB15" s="12"/>
      <c r="AC15" s="12"/>
      <c r="AD15" s="12"/>
      <c r="AE15" s="12"/>
      <c r="AF15" s="12"/>
      <c r="AG15" s="12"/>
      <c r="AH15" s="12"/>
      <c r="AI15" s="12"/>
      <c r="AJ15" s="12"/>
      <c r="AK15" s="12"/>
      <c r="AL15" s="12"/>
      <c r="AM15" s="12"/>
      <c r="AN15" s="12"/>
      <c r="AO15" s="12"/>
      <c r="AP15" s="12"/>
      <c r="AQ15" s="12"/>
      <c r="AR15" s="12"/>
      <c r="AS15" s="12"/>
      <c r="AT15" s="12"/>
      <c r="AU15" s="12"/>
      <c r="AV15" s="12"/>
      <c r="AW15" s="12"/>
      <c r="AX15" s="12"/>
      <c r="AY15" s="12"/>
      <c r="AZ15" s="12"/>
      <c r="BA15" s="12"/>
      <c r="BB15" s="12"/>
      <c r="BC15" s="12"/>
      <c r="BD15" s="12"/>
      <c r="BE15" s="12"/>
      <c r="BF15" s="12"/>
      <c r="BG15" s="12"/>
      <c r="BH15" s="12"/>
      <c r="BI15" s="12"/>
      <c r="BJ15" s="12"/>
      <c r="BK15" s="12"/>
      <c r="BL15" s="12"/>
      <c r="BM15" s="12"/>
      <c r="BN15" s="12"/>
      <c r="BO15" s="12"/>
      <c r="BP15" s="12"/>
      <c r="BQ15" s="12"/>
      <c r="BR15" s="12"/>
      <c r="BS15" s="12"/>
      <c r="BT15" s="12"/>
      <c r="BU15" s="12"/>
      <c r="BV15" s="12"/>
      <c r="BW15" s="12"/>
      <c r="BX15" s="12"/>
      <c r="BY15" s="12"/>
      <c r="BZ15" s="12"/>
      <c r="CA15" s="12"/>
      <c r="CB15" s="12"/>
      <c r="CC15" s="12"/>
      <c r="CD15" s="12"/>
      <c r="CE15" s="12"/>
      <c r="CF15" s="12"/>
      <c r="CG15" s="12"/>
      <c r="CH15" s="12"/>
      <c r="CI15" s="12"/>
      <c r="CJ15" s="12"/>
      <c r="CK15" s="12"/>
      <c r="CL15" s="12"/>
      <c r="CM15" s="12"/>
      <c r="CN15" s="12"/>
      <c r="CO15" s="12"/>
      <c r="CP15" s="12"/>
      <c r="CQ15" s="12"/>
      <c r="CR15" s="12"/>
      <c r="CS15" s="12"/>
      <c r="CT15" s="12"/>
      <c r="CU15" s="12"/>
      <c r="CV15" s="12"/>
      <c r="CW15" s="12"/>
      <c r="CX15" s="12"/>
      <c r="CY15" s="12"/>
      <c r="CZ15" s="12"/>
      <c r="DA15" s="12"/>
      <c r="DB15" s="12"/>
      <c r="DC15" s="12"/>
      <c r="DD15" s="12"/>
      <c r="DE15" s="12"/>
      <c r="DF15" s="12"/>
      <c r="DG15" s="12"/>
      <c r="DH15" s="12"/>
      <c r="DI15" s="12"/>
      <c r="DJ15" s="12"/>
      <c r="DK15" s="12"/>
      <c r="DL15" s="12"/>
      <c r="DM15" s="12"/>
      <c r="DN15" s="12"/>
      <c r="DO15" s="12"/>
      <c r="DP15" s="12"/>
      <c r="DQ15" s="12"/>
      <c r="DR15" s="12"/>
      <c r="DS15" s="12"/>
      <c r="DT15" s="12"/>
      <c r="DU15" s="12"/>
      <c r="DV15" s="12"/>
      <c r="DW15" s="12"/>
      <c r="DX15" s="12"/>
      <c r="DY15" s="12"/>
      <c r="DZ15" s="12"/>
      <c r="EA15" s="12"/>
      <c r="EB15" s="12"/>
      <c r="EC15" s="12"/>
      <c r="ED15" s="12"/>
      <c r="EE15" s="12"/>
      <c r="EF15" s="12"/>
      <c r="EG15" s="12"/>
      <c r="EH15" s="12"/>
      <c r="EI15" s="12"/>
      <c r="EJ15" s="12"/>
      <c r="EK15" s="12"/>
      <c r="EL15" s="12"/>
      <c r="EM15" s="12"/>
      <c r="EN15" s="12"/>
      <c r="EO15" s="12"/>
      <c r="EP15" s="12"/>
      <c r="EQ15" s="12"/>
      <c r="ER15" s="12"/>
      <c r="ES15" s="12"/>
      <c r="ET15" s="12"/>
      <c r="EU15" s="12"/>
      <c r="EV15" s="12"/>
      <c r="EW15" s="12"/>
      <c r="EX15" s="12"/>
      <c r="EY15" s="12"/>
      <c r="EZ15" s="12"/>
      <c r="FA15" s="12"/>
      <c r="FB15" s="12"/>
      <c r="FC15" s="12"/>
      <c r="FD15" s="12"/>
      <c r="FE15" s="12"/>
      <c r="FF15" s="12"/>
      <c r="FG15" s="12"/>
      <c r="FH15" s="12"/>
      <c r="FI15" s="12"/>
      <c r="FJ15" s="12"/>
      <c r="FK15" s="12"/>
      <c r="FL15" s="12"/>
      <c r="FM15" s="12"/>
      <c r="FN15" s="12"/>
      <c r="FO15" s="12"/>
      <c r="FP15" s="12"/>
      <c r="FQ15" s="12"/>
      <c r="FR15" s="12"/>
      <c r="FS15" s="12"/>
      <c r="FT15" s="12"/>
      <c r="FU15" s="12"/>
      <c r="FV15" s="12"/>
      <c r="FW15" s="12"/>
      <c r="FX15" s="12"/>
      <c r="FY15" s="12"/>
      <c r="FZ15" s="12"/>
      <c r="GA15" s="12"/>
      <c r="GB15" s="12"/>
      <c r="GC15" s="12"/>
      <c r="GD15" s="12"/>
      <c r="GE15" s="12"/>
      <c r="GF15" s="12"/>
      <c r="GG15" s="12"/>
      <c r="GH15" s="12"/>
      <c r="GI15" s="12"/>
      <c r="GJ15" s="12"/>
      <c r="GK15" s="12"/>
      <c r="GL15" s="12"/>
      <c r="GM15" s="12"/>
      <c r="GN15" s="12"/>
      <c r="GO15" s="12"/>
      <c r="GP15" s="12"/>
      <c r="GQ15" s="12"/>
      <c r="GR15" s="12"/>
      <c r="GS15" s="12"/>
      <c r="GT15" s="12"/>
      <c r="GU15" s="12"/>
      <c r="GV15" s="12"/>
      <c r="GW15" s="12"/>
      <c r="GX15" s="12"/>
      <c r="GY15" s="12"/>
      <c r="GZ15" s="12"/>
      <c r="HA15" s="12"/>
      <c r="HB15" s="12"/>
      <c r="HC15" s="12"/>
      <c r="HD15" s="12"/>
      <c r="HE15" s="12"/>
      <c r="HF15" s="12"/>
      <c r="HG15" s="12"/>
      <c r="HH15" s="12"/>
      <c r="HI15" s="12"/>
      <c r="HJ15" s="12"/>
      <c r="HK15" s="12"/>
      <c r="HL15" s="12"/>
      <c r="HM15" s="12"/>
      <c r="HN15" s="12"/>
      <c r="HO15" s="12"/>
      <c r="HP15" s="12"/>
      <c r="HQ15" s="12"/>
      <c r="HR15" s="12"/>
      <c r="HS15" s="12"/>
      <c r="HT15" s="12"/>
      <c r="HU15" s="12"/>
      <c r="HV15" s="12"/>
      <c r="HW15" s="12"/>
      <c r="HX15" s="12"/>
      <c r="HY15" s="12"/>
      <c r="HZ15" s="12"/>
      <c r="IA15" s="12"/>
      <c r="IB15" s="12"/>
      <c r="IC15" s="12"/>
      <c r="ID15" s="12"/>
      <c r="IE15" s="12"/>
      <c r="IF15" s="12"/>
      <c r="IG15" s="12"/>
      <c r="IH15" s="12"/>
      <c r="II15" s="12"/>
      <c r="IJ15" s="12"/>
      <c r="IK15" s="12"/>
      <c r="IL15" s="12"/>
      <c r="IM15" s="12"/>
      <c r="IN15" s="12"/>
      <c r="IO15" s="12"/>
      <c r="IP15" s="12"/>
      <c r="IQ15" s="12"/>
      <c r="IR15" s="12"/>
      <c r="IS15" s="12"/>
      <c r="IT15" s="12"/>
      <c r="IU15" s="12"/>
      <c r="IV15" s="12"/>
    </row>
    <row r="16" spans="1:256" customFormat="1" ht="24" customHeight="1">
      <c r="A16" s="27" t="s">
        <v>1386</v>
      </c>
      <c r="B16" s="23">
        <f t="shared" si="0"/>
        <v>55.74</v>
      </c>
      <c r="C16" s="23">
        <v>0</v>
      </c>
      <c r="D16" s="24">
        <v>0</v>
      </c>
      <c r="E16" s="25">
        <v>55.74</v>
      </c>
      <c r="F16" s="26"/>
      <c r="G16" s="12"/>
      <c r="H16" s="12"/>
      <c r="I16" s="12"/>
      <c r="J16" s="12"/>
      <c r="K16" s="12"/>
      <c r="L16" s="12"/>
      <c r="M16" s="12"/>
      <c r="N16" s="12"/>
      <c r="O16" s="12"/>
      <c r="P16" s="12"/>
      <c r="Q16" s="12"/>
      <c r="R16" s="12"/>
      <c r="S16" s="12"/>
      <c r="T16" s="12"/>
      <c r="U16" s="12"/>
      <c r="V16" s="12"/>
      <c r="W16" s="12"/>
      <c r="X16" s="12"/>
      <c r="Y16" s="12"/>
      <c r="Z16" s="12"/>
      <c r="AA16" s="12"/>
      <c r="AB16" s="12"/>
      <c r="AC16" s="12"/>
      <c r="AD16" s="12"/>
      <c r="AE16" s="12"/>
      <c r="AF16" s="12"/>
      <c r="AG16" s="12"/>
      <c r="AH16" s="12"/>
      <c r="AI16" s="12"/>
      <c r="AJ16" s="12"/>
      <c r="AK16" s="12"/>
      <c r="AL16" s="12"/>
      <c r="AM16" s="12"/>
      <c r="AN16" s="12"/>
      <c r="AO16" s="12"/>
      <c r="AP16" s="12"/>
      <c r="AQ16" s="12"/>
      <c r="AR16" s="12"/>
      <c r="AS16" s="12"/>
      <c r="AT16" s="12"/>
      <c r="AU16" s="12"/>
      <c r="AV16" s="12"/>
      <c r="AW16" s="12"/>
      <c r="AX16" s="12"/>
      <c r="AY16" s="12"/>
      <c r="AZ16" s="12"/>
      <c r="BA16" s="12"/>
      <c r="BB16" s="12"/>
      <c r="BC16" s="12"/>
      <c r="BD16" s="12"/>
      <c r="BE16" s="12"/>
      <c r="BF16" s="12"/>
      <c r="BG16" s="12"/>
      <c r="BH16" s="12"/>
      <c r="BI16" s="12"/>
      <c r="BJ16" s="12"/>
      <c r="BK16" s="12"/>
      <c r="BL16" s="12"/>
      <c r="BM16" s="12"/>
      <c r="BN16" s="12"/>
      <c r="BO16" s="12"/>
      <c r="BP16" s="12"/>
      <c r="BQ16" s="12"/>
      <c r="BR16" s="12"/>
      <c r="BS16" s="12"/>
      <c r="BT16" s="12"/>
      <c r="BU16" s="12"/>
      <c r="BV16" s="12"/>
      <c r="BW16" s="12"/>
      <c r="BX16" s="12"/>
      <c r="BY16" s="12"/>
      <c r="BZ16" s="12"/>
      <c r="CA16" s="12"/>
      <c r="CB16" s="12"/>
      <c r="CC16" s="12"/>
      <c r="CD16" s="12"/>
      <c r="CE16" s="12"/>
      <c r="CF16" s="12"/>
      <c r="CG16" s="12"/>
      <c r="CH16" s="12"/>
      <c r="CI16" s="12"/>
      <c r="CJ16" s="12"/>
      <c r="CK16" s="12"/>
      <c r="CL16" s="12"/>
      <c r="CM16" s="12"/>
      <c r="CN16" s="12"/>
      <c r="CO16" s="12"/>
      <c r="CP16" s="12"/>
      <c r="CQ16" s="12"/>
      <c r="CR16" s="12"/>
      <c r="CS16" s="12"/>
      <c r="CT16" s="12"/>
      <c r="CU16" s="12"/>
      <c r="CV16" s="12"/>
      <c r="CW16" s="12"/>
      <c r="CX16" s="12"/>
      <c r="CY16" s="12"/>
      <c r="CZ16" s="12"/>
      <c r="DA16" s="12"/>
      <c r="DB16" s="12"/>
      <c r="DC16" s="12"/>
      <c r="DD16" s="12"/>
      <c r="DE16" s="12"/>
      <c r="DF16" s="12"/>
      <c r="DG16" s="12"/>
      <c r="DH16" s="12"/>
      <c r="DI16" s="12"/>
      <c r="DJ16" s="12"/>
      <c r="DK16" s="12"/>
      <c r="DL16" s="12"/>
      <c r="DM16" s="12"/>
      <c r="DN16" s="12"/>
      <c r="DO16" s="12"/>
      <c r="DP16" s="12"/>
      <c r="DQ16" s="12"/>
      <c r="DR16" s="12"/>
      <c r="DS16" s="12"/>
      <c r="DT16" s="12"/>
      <c r="DU16" s="12"/>
      <c r="DV16" s="12"/>
      <c r="DW16" s="12"/>
      <c r="DX16" s="12"/>
      <c r="DY16" s="12"/>
      <c r="DZ16" s="12"/>
      <c r="EA16" s="12"/>
      <c r="EB16" s="12"/>
      <c r="EC16" s="12"/>
      <c r="ED16" s="12"/>
      <c r="EE16" s="12"/>
      <c r="EF16" s="12"/>
      <c r="EG16" s="12"/>
      <c r="EH16" s="12"/>
      <c r="EI16" s="12"/>
      <c r="EJ16" s="12"/>
      <c r="EK16" s="12"/>
      <c r="EL16" s="12"/>
      <c r="EM16" s="12"/>
      <c r="EN16" s="12"/>
      <c r="EO16" s="12"/>
      <c r="EP16" s="12"/>
      <c r="EQ16" s="12"/>
      <c r="ER16" s="12"/>
      <c r="ES16" s="12"/>
      <c r="ET16" s="12"/>
      <c r="EU16" s="12"/>
      <c r="EV16" s="12"/>
      <c r="EW16" s="12"/>
      <c r="EX16" s="12"/>
      <c r="EY16" s="12"/>
      <c r="EZ16" s="12"/>
      <c r="FA16" s="12"/>
      <c r="FB16" s="12"/>
      <c r="FC16" s="12"/>
      <c r="FD16" s="12"/>
      <c r="FE16" s="12"/>
      <c r="FF16" s="12"/>
      <c r="FG16" s="12"/>
      <c r="FH16" s="12"/>
      <c r="FI16" s="12"/>
      <c r="FJ16" s="12"/>
      <c r="FK16" s="12"/>
      <c r="FL16" s="12"/>
      <c r="FM16" s="12"/>
      <c r="FN16" s="12"/>
      <c r="FO16" s="12"/>
      <c r="FP16" s="12"/>
      <c r="FQ16" s="12"/>
      <c r="FR16" s="12"/>
      <c r="FS16" s="12"/>
      <c r="FT16" s="12"/>
      <c r="FU16" s="12"/>
      <c r="FV16" s="12"/>
      <c r="FW16" s="12"/>
      <c r="FX16" s="12"/>
      <c r="FY16" s="12"/>
      <c r="FZ16" s="12"/>
      <c r="GA16" s="12"/>
      <c r="GB16" s="12"/>
      <c r="GC16" s="12"/>
      <c r="GD16" s="12"/>
      <c r="GE16" s="12"/>
      <c r="GF16" s="12"/>
      <c r="GG16" s="12"/>
      <c r="GH16" s="12"/>
      <c r="GI16" s="12"/>
      <c r="GJ16" s="12"/>
      <c r="GK16" s="12"/>
      <c r="GL16" s="12"/>
      <c r="GM16" s="12"/>
      <c r="GN16" s="12"/>
      <c r="GO16" s="12"/>
      <c r="GP16" s="12"/>
      <c r="GQ16" s="12"/>
      <c r="GR16" s="12"/>
      <c r="GS16" s="12"/>
      <c r="GT16" s="12"/>
      <c r="GU16" s="12"/>
      <c r="GV16" s="12"/>
      <c r="GW16" s="12"/>
      <c r="GX16" s="12"/>
      <c r="GY16" s="12"/>
      <c r="GZ16" s="12"/>
      <c r="HA16" s="12"/>
      <c r="HB16" s="12"/>
      <c r="HC16" s="12"/>
      <c r="HD16" s="12"/>
      <c r="HE16" s="12"/>
      <c r="HF16" s="12"/>
      <c r="HG16" s="12"/>
      <c r="HH16" s="12"/>
      <c r="HI16" s="12"/>
      <c r="HJ16" s="12"/>
      <c r="HK16" s="12"/>
      <c r="HL16" s="12"/>
      <c r="HM16" s="12"/>
      <c r="HN16" s="12"/>
      <c r="HO16" s="12"/>
      <c r="HP16" s="12"/>
      <c r="HQ16" s="12"/>
      <c r="HR16" s="12"/>
      <c r="HS16" s="12"/>
      <c r="HT16" s="12"/>
      <c r="HU16" s="12"/>
      <c r="HV16" s="12"/>
      <c r="HW16" s="12"/>
      <c r="HX16" s="12"/>
      <c r="HY16" s="12"/>
      <c r="HZ16" s="12"/>
      <c r="IA16" s="12"/>
      <c r="IB16" s="12"/>
      <c r="IC16" s="12"/>
      <c r="ID16" s="12"/>
      <c r="IE16" s="12"/>
      <c r="IF16" s="12"/>
      <c r="IG16" s="12"/>
      <c r="IH16" s="12"/>
      <c r="II16" s="12"/>
      <c r="IJ16" s="12"/>
      <c r="IK16" s="12"/>
      <c r="IL16" s="12"/>
      <c r="IM16" s="12"/>
      <c r="IN16" s="12"/>
      <c r="IO16" s="12"/>
      <c r="IP16" s="12"/>
      <c r="IQ16" s="12"/>
      <c r="IR16" s="12"/>
      <c r="IS16" s="12"/>
      <c r="IT16" s="12"/>
      <c r="IU16" s="12"/>
      <c r="IV16" s="12"/>
    </row>
    <row r="17" spans="1:256" customFormat="1" ht="24" customHeight="1">
      <c r="A17" s="28" t="s">
        <v>1387</v>
      </c>
      <c r="B17" s="23">
        <f t="shared" si="0"/>
        <v>47.96</v>
      </c>
      <c r="C17" s="23">
        <v>12.96</v>
      </c>
      <c r="D17" s="24">
        <v>35</v>
      </c>
      <c r="E17" s="25">
        <v>0</v>
      </c>
      <c r="F17" s="26"/>
      <c r="G17" s="12"/>
      <c r="H17" s="12"/>
      <c r="I17" s="12"/>
      <c r="J17" s="12"/>
      <c r="K17" s="12"/>
      <c r="L17" s="12"/>
      <c r="M17" s="12"/>
      <c r="N17" s="12"/>
      <c r="O17" s="12"/>
      <c r="P17" s="12"/>
      <c r="Q17" s="12"/>
      <c r="R17" s="12"/>
      <c r="S17" s="12"/>
      <c r="T17" s="12"/>
      <c r="U17" s="12"/>
      <c r="V17" s="12"/>
      <c r="W17" s="12"/>
      <c r="X17" s="12"/>
      <c r="Y17" s="12"/>
      <c r="Z17" s="12"/>
      <c r="AA17" s="12"/>
      <c r="AB17" s="12"/>
      <c r="AC17" s="12"/>
      <c r="AD17" s="12"/>
      <c r="AE17" s="12"/>
      <c r="AF17" s="12"/>
      <c r="AG17" s="12"/>
      <c r="AH17" s="12"/>
      <c r="AI17" s="12"/>
      <c r="AJ17" s="12"/>
      <c r="AK17" s="12"/>
      <c r="AL17" s="12"/>
      <c r="AM17" s="12"/>
      <c r="AN17" s="12"/>
      <c r="AO17" s="12"/>
      <c r="AP17" s="12"/>
      <c r="AQ17" s="12"/>
      <c r="AR17" s="12"/>
      <c r="AS17" s="12"/>
      <c r="AT17" s="12"/>
      <c r="AU17" s="12"/>
      <c r="AV17" s="12"/>
      <c r="AW17" s="12"/>
      <c r="AX17" s="12"/>
      <c r="AY17" s="12"/>
      <c r="AZ17" s="12"/>
      <c r="BA17" s="12"/>
      <c r="BB17" s="12"/>
      <c r="BC17" s="12"/>
      <c r="BD17" s="12"/>
      <c r="BE17" s="12"/>
      <c r="BF17" s="12"/>
      <c r="BG17" s="12"/>
      <c r="BH17" s="12"/>
      <c r="BI17" s="12"/>
      <c r="BJ17" s="12"/>
      <c r="BK17" s="12"/>
      <c r="BL17" s="12"/>
      <c r="BM17" s="12"/>
      <c r="BN17" s="12"/>
      <c r="BO17" s="12"/>
      <c r="BP17" s="12"/>
      <c r="BQ17" s="12"/>
      <c r="BR17" s="12"/>
      <c r="BS17" s="12"/>
      <c r="BT17" s="12"/>
      <c r="BU17" s="12"/>
      <c r="BV17" s="12"/>
      <c r="BW17" s="12"/>
      <c r="BX17" s="12"/>
      <c r="BY17" s="12"/>
      <c r="BZ17" s="12"/>
      <c r="CA17" s="12"/>
      <c r="CB17" s="12"/>
      <c r="CC17" s="12"/>
      <c r="CD17" s="12"/>
      <c r="CE17" s="12"/>
      <c r="CF17" s="12"/>
      <c r="CG17" s="12"/>
      <c r="CH17" s="12"/>
      <c r="CI17" s="12"/>
      <c r="CJ17" s="12"/>
      <c r="CK17" s="12"/>
      <c r="CL17" s="12"/>
      <c r="CM17" s="12"/>
      <c r="CN17" s="12"/>
      <c r="CO17" s="12"/>
      <c r="CP17" s="12"/>
      <c r="CQ17" s="12"/>
      <c r="CR17" s="12"/>
      <c r="CS17" s="12"/>
      <c r="CT17" s="12"/>
      <c r="CU17" s="12"/>
      <c r="CV17" s="12"/>
      <c r="CW17" s="12"/>
      <c r="CX17" s="12"/>
      <c r="CY17" s="12"/>
      <c r="CZ17" s="12"/>
      <c r="DA17" s="12"/>
      <c r="DB17" s="12"/>
      <c r="DC17" s="12"/>
      <c r="DD17" s="12"/>
      <c r="DE17" s="12"/>
      <c r="DF17" s="12"/>
      <c r="DG17" s="12"/>
      <c r="DH17" s="12"/>
      <c r="DI17" s="12"/>
      <c r="DJ17" s="12"/>
      <c r="DK17" s="12"/>
      <c r="DL17" s="12"/>
      <c r="DM17" s="12"/>
      <c r="DN17" s="12"/>
      <c r="DO17" s="12"/>
      <c r="DP17" s="12"/>
      <c r="DQ17" s="12"/>
      <c r="DR17" s="12"/>
      <c r="DS17" s="12"/>
      <c r="DT17" s="12"/>
      <c r="DU17" s="12"/>
      <c r="DV17" s="12"/>
      <c r="DW17" s="12"/>
      <c r="DX17" s="12"/>
      <c r="DY17" s="12"/>
      <c r="DZ17" s="12"/>
      <c r="EA17" s="12"/>
      <c r="EB17" s="12"/>
      <c r="EC17" s="12"/>
      <c r="ED17" s="12"/>
      <c r="EE17" s="12"/>
      <c r="EF17" s="12"/>
      <c r="EG17" s="12"/>
      <c r="EH17" s="12"/>
      <c r="EI17" s="12"/>
      <c r="EJ17" s="12"/>
      <c r="EK17" s="12"/>
      <c r="EL17" s="12"/>
      <c r="EM17" s="12"/>
      <c r="EN17" s="12"/>
      <c r="EO17" s="12"/>
      <c r="EP17" s="12"/>
      <c r="EQ17" s="12"/>
      <c r="ER17" s="12"/>
      <c r="ES17" s="12"/>
      <c r="ET17" s="12"/>
      <c r="EU17" s="12"/>
      <c r="EV17" s="12"/>
      <c r="EW17" s="12"/>
      <c r="EX17" s="12"/>
      <c r="EY17" s="12"/>
      <c r="EZ17" s="12"/>
      <c r="FA17" s="12"/>
      <c r="FB17" s="12"/>
      <c r="FC17" s="12"/>
      <c r="FD17" s="12"/>
      <c r="FE17" s="12"/>
      <c r="FF17" s="12"/>
      <c r="FG17" s="12"/>
      <c r="FH17" s="12"/>
      <c r="FI17" s="12"/>
      <c r="FJ17" s="12"/>
      <c r="FK17" s="12"/>
      <c r="FL17" s="12"/>
      <c r="FM17" s="12"/>
      <c r="FN17" s="12"/>
      <c r="FO17" s="12"/>
      <c r="FP17" s="12"/>
      <c r="FQ17" s="12"/>
      <c r="FR17" s="12"/>
      <c r="FS17" s="12"/>
      <c r="FT17" s="12"/>
      <c r="FU17" s="12"/>
      <c r="FV17" s="12"/>
      <c r="FW17" s="12"/>
      <c r="FX17" s="12"/>
      <c r="FY17" s="12"/>
      <c r="FZ17" s="12"/>
      <c r="GA17" s="12"/>
      <c r="GB17" s="12"/>
      <c r="GC17" s="12"/>
      <c r="GD17" s="12"/>
      <c r="GE17" s="12"/>
      <c r="GF17" s="12"/>
      <c r="GG17" s="12"/>
      <c r="GH17" s="12"/>
      <c r="GI17" s="12"/>
      <c r="GJ17" s="12"/>
      <c r="GK17" s="12"/>
      <c r="GL17" s="12"/>
      <c r="GM17" s="12"/>
      <c r="GN17" s="12"/>
      <c r="GO17" s="12"/>
      <c r="GP17" s="12"/>
      <c r="GQ17" s="12"/>
      <c r="GR17" s="12"/>
      <c r="GS17" s="12"/>
      <c r="GT17" s="12"/>
      <c r="GU17" s="12"/>
      <c r="GV17" s="12"/>
      <c r="GW17" s="12"/>
      <c r="GX17" s="12"/>
      <c r="GY17" s="12"/>
      <c r="GZ17" s="12"/>
      <c r="HA17" s="12"/>
      <c r="HB17" s="12"/>
      <c r="HC17" s="12"/>
      <c r="HD17" s="12"/>
      <c r="HE17" s="12"/>
      <c r="HF17" s="12"/>
      <c r="HG17" s="12"/>
      <c r="HH17" s="12"/>
      <c r="HI17" s="12"/>
      <c r="HJ17" s="12"/>
      <c r="HK17" s="12"/>
      <c r="HL17" s="12"/>
      <c r="HM17" s="12"/>
      <c r="HN17" s="12"/>
      <c r="HO17" s="12"/>
      <c r="HP17" s="12"/>
      <c r="HQ17" s="12"/>
      <c r="HR17" s="12"/>
      <c r="HS17" s="12"/>
      <c r="HT17" s="12"/>
      <c r="HU17" s="12"/>
      <c r="HV17" s="12"/>
      <c r="HW17" s="12"/>
      <c r="HX17" s="12"/>
      <c r="HY17" s="12"/>
      <c r="HZ17" s="12"/>
      <c r="IA17" s="12"/>
      <c r="IB17" s="12"/>
      <c r="IC17" s="12"/>
      <c r="ID17" s="12"/>
      <c r="IE17" s="12"/>
      <c r="IF17" s="12"/>
      <c r="IG17" s="12"/>
      <c r="IH17" s="12"/>
      <c r="II17" s="12"/>
      <c r="IJ17" s="12"/>
      <c r="IK17" s="12"/>
      <c r="IL17" s="12"/>
      <c r="IM17" s="12"/>
      <c r="IN17" s="12"/>
      <c r="IO17" s="12"/>
      <c r="IP17" s="12"/>
      <c r="IQ17" s="12"/>
      <c r="IR17" s="12"/>
      <c r="IS17" s="12"/>
      <c r="IT17" s="12"/>
      <c r="IU17" s="12"/>
      <c r="IV17" s="12"/>
    </row>
    <row r="18" spans="1:256" customFormat="1" ht="24" customHeight="1">
      <c r="A18" s="28" t="s">
        <v>1388</v>
      </c>
      <c r="B18" s="23">
        <f t="shared" si="0"/>
        <v>0</v>
      </c>
      <c r="C18" s="23">
        <v>0</v>
      </c>
      <c r="D18" s="24">
        <v>0</v>
      </c>
      <c r="E18" s="25">
        <v>0</v>
      </c>
      <c r="F18" s="26"/>
      <c r="G18" s="12"/>
      <c r="H18" s="12"/>
      <c r="I18" s="12"/>
      <c r="J18" s="12"/>
      <c r="K18" s="12"/>
      <c r="L18" s="12"/>
      <c r="M18" s="12"/>
      <c r="N18" s="12"/>
      <c r="O18" s="12"/>
      <c r="P18" s="12"/>
      <c r="Q18" s="12"/>
      <c r="R18" s="12"/>
      <c r="S18" s="12"/>
      <c r="T18" s="12"/>
      <c r="U18" s="12"/>
      <c r="V18" s="12"/>
      <c r="W18" s="12"/>
      <c r="X18" s="12"/>
      <c r="Y18" s="12"/>
      <c r="Z18" s="12"/>
      <c r="AA18" s="12"/>
      <c r="AB18" s="12"/>
      <c r="AC18" s="12"/>
      <c r="AD18" s="12"/>
      <c r="AE18" s="12"/>
      <c r="AF18" s="12"/>
      <c r="AG18" s="12"/>
      <c r="AH18" s="12"/>
      <c r="AI18" s="12"/>
      <c r="AJ18" s="12"/>
      <c r="AK18" s="12"/>
      <c r="AL18" s="12"/>
      <c r="AM18" s="12"/>
      <c r="AN18" s="12"/>
      <c r="AO18" s="12"/>
      <c r="AP18" s="12"/>
      <c r="AQ18" s="12"/>
      <c r="AR18" s="12"/>
      <c r="AS18" s="12"/>
      <c r="AT18" s="12"/>
      <c r="AU18" s="12"/>
      <c r="AV18" s="12"/>
      <c r="AW18" s="12"/>
      <c r="AX18" s="12"/>
      <c r="AY18" s="12"/>
      <c r="AZ18" s="12"/>
      <c r="BA18" s="12"/>
      <c r="BB18" s="12"/>
      <c r="BC18" s="12"/>
      <c r="BD18" s="12"/>
      <c r="BE18" s="12"/>
      <c r="BF18" s="12"/>
      <c r="BG18" s="12"/>
      <c r="BH18" s="12"/>
      <c r="BI18" s="12"/>
      <c r="BJ18" s="12"/>
      <c r="BK18" s="12"/>
      <c r="BL18" s="12"/>
      <c r="BM18" s="12"/>
      <c r="BN18" s="12"/>
      <c r="BO18" s="12"/>
      <c r="BP18" s="12"/>
      <c r="BQ18" s="12"/>
      <c r="BR18" s="12"/>
      <c r="BS18" s="12"/>
      <c r="BT18" s="12"/>
      <c r="BU18" s="12"/>
      <c r="BV18" s="12"/>
      <c r="BW18" s="12"/>
      <c r="BX18" s="12"/>
      <c r="BY18" s="12"/>
      <c r="BZ18" s="12"/>
      <c r="CA18" s="12"/>
      <c r="CB18" s="12"/>
      <c r="CC18" s="12"/>
      <c r="CD18" s="12"/>
      <c r="CE18" s="12"/>
      <c r="CF18" s="12"/>
      <c r="CG18" s="12"/>
      <c r="CH18" s="12"/>
      <c r="CI18" s="12"/>
      <c r="CJ18" s="12"/>
      <c r="CK18" s="12"/>
      <c r="CL18" s="12"/>
      <c r="CM18" s="12"/>
      <c r="CN18" s="12"/>
      <c r="CO18" s="12"/>
      <c r="CP18" s="12"/>
      <c r="CQ18" s="12"/>
      <c r="CR18" s="12"/>
      <c r="CS18" s="12"/>
      <c r="CT18" s="12"/>
      <c r="CU18" s="12"/>
      <c r="CV18" s="12"/>
      <c r="CW18" s="12"/>
      <c r="CX18" s="12"/>
      <c r="CY18" s="12"/>
      <c r="CZ18" s="12"/>
      <c r="DA18" s="12"/>
      <c r="DB18" s="12"/>
      <c r="DC18" s="12"/>
      <c r="DD18" s="12"/>
      <c r="DE18" s="12"/>
      <c r="DF18" s="12"/>
      <c r="DG18" s="12"/>
      <c r="DH18" s="12"/>
      <c r="DI18" s="12"/>
      <c r="DJ18" s="12"/>
      <c r="DK18" s="12"/>
      <c r="DL18" s="12"/>
      <c r="DM18" s="12"/>
      <c r="DN18" s="12"/>
      <c r="DO18" s="12"/>
      <c r="DP18" s="12"/>
      <c r="DQ18" s="12"/>
      <c r="DR18" s="12"/>
      <c r="DS18" s="12"/>
      <c r="DT18" s="12"/>
      <c r="DU18" s="12"/>
      <c r="DV18" s="12"/>
      <c r="DW18" s="12"/>
      <c r="DX18" s="12"/>
      <c r="DY18" s="12"/>
      <c r="DZ18" s="12"/>
      <c r="EA18" s="12"/>
      <c r="EB18" s="12"/>
      <c r="EC18" s="12"/>
      <c r="ED18" s="12"/>
      <c r="EE18" s="12"/>
      <c r="EF18" s="12"/>
      <c r="EG18" s="12"/>
      <c r="EH18" s="12"/>
      <c r="EI18" s="12"/>
      <c r="EJ18" s="12"/>
      <c r="EK18" s="12"/>
      <c r="EL18" s="12"/>
      <c r="EM18" s="12"/>
      <c r="EN18" s="12"/>
      <c r="EO18" s="12"/>
      <c r="EP18" s="12"/>
      <c r="EQ18" s="12"/>
      <c r="ER18" s="12"/>
      <c r="ES18" s="12"/>
      <c r="ET18" s="12"/>
      <c r="EU18" s="12"/>
      <c r="EV18" s="12"/>
      <c r="EW18" s="12"/>
      <c r="EX18" s="12"/>
      <c r="EY18" s="12"/>
      <c r="EZ18" s="12"/>
      <c r="FA18" s="12"/>
      <c r="FB18" s="12"/>
      <c r="FC18" s="12"/>
      <c r="FD18" s="12"/>
      <c r="FE18" s="12"/>
      <c r="FF18" s="12"/>
      <c r="FG18" s="12"/>
      <c r="FH18" s="12"/>
      <c r="FI18" s="12"/>
      <c r="FJ18" s="12"/>
      <c r="FK18" s="12"/>
      <c r="FL18" s="12"/>
      <c r="FM18" s="12"/>
      <c r="FN18" s="12"/>
      <c r="FO18" s="12"/>
      <c r="FP18" s="12"/>
      <c r="FQ18" s="12"/>
      <c r="FR18" s="12"/>
      <c r="FS18" s="12"/>
      <c r="FT18" s="12"/>
      <c r="FU18" s="12"/>
      <c r="FV18" s="12"/>
      <c r="FW18" s="12"/>
      <c r="FX18" s="12"/>
      <c r="FY18" s="12"/>
      <c r="FZ18" s="12"/>
      <c r="GA18" s="12"/>
      <c r="GB18" s="12"/>
      <c r="GC18" s="12"/>
      <c r="GD18" s="12"/>
      <c r="GE18" s="12"/>
      <c r="GF18" s="12"/>
      <c r="GG18" s="12"/>
      <c r="GH18" s="12"/>
      <c r="GI18" s="12"/>
      <c r="GJ18" s="12"/>
      <c r="GK18" s="12"/>
      <c r="GL18" s="12"/>
      <c r="GM18" s="12"/>
      <c r="GN18" s="12"/>
      <c r="GO18" s="12"/>
      <c r="GP18" s="12"/>
      <c r="GQ18" s="12"/>
      <c r="GR18" s="12"/>
      <c r="GS18" s="12"/>
      <c r="GT18" s="12"/>
      <c r="GU18" s="12"/>
      <c r="GV18" s="12"/>
      <c r="GW18" s="12"/>
      <c r="GX18" s="12"/>
      <c r="GY18" s="12"/>
      <c r="GZ18" s="12"/>
      <c r="HA18" s="12"/>
      <c r="HB18" s="12"/>
      <c r="HC18" s="12"/>
      <c r="HD18" s="12"/>
      <c r="HE18" s="12"/>
      <c r="HF18" s="12"/>
      <c r="HG18" s="12"/>
      <c r="HH18" s="12"/>
      <c r="HI18" s="12"/>
      <c r="HJ18" s="12"/>
      <c r="HK18" s="12"/>
      <c r="HL18" s="12"/>
      <c r="HM18" s="12"/>
      <c r="HN18" s="12"/>
      <c r="HO18" s="12"/>
      <c r="HP18" s="12"/>
      <c r="HQ18" s="12"/>
      <c r="HR18" s="12"/>
      <c r="HS18" s="12"/>
      <c r="HT18" s="12"/>
      <c r="HU18" s="12"/>
      <c r="HV18" s="12"/>
      <c r="HW18" s="12"/>
      <c r="HX18" s="12"/>
      <c r="HY18" s="12"/>
      <c r="HZ18" s="12"/>
      <c r="IA18" s="12"/>
      <c r="IB18" s="12"/>
      <c r="IC18" s="12"/>
      <c r="ID18" s="12"/>
      <c r="IE18" s="12"/>
      <c r="IF18" s="12"/>
      <c r="IG18" s="12"/>
      <c r="IH18" s="12"/>
      <c r="II18" s="12"/>
      <c r="IJ18" s="12"/>
      <c r="IK18" s="12"/>
      <c r="IL18" s="12"/>
      <c r="IM18" s="12"/>
      <c r="IN18" s="12"/>
      <c r="IO18" s="12"/>
      <c r="IP18" s="12"/>
      <c r="IQ18" s="12"/>
      <c r="IR18" s="12"/>
      <c r="IS18" s="12"/>
      <c r="IT18" s="12"/>
      <c r="IU18" s="12"/>
      <c r="IV18" s="12"/>
    </row>
    <row r="19" spans="1:256" customFormat="1" ht="24" customHeight="1">
      <c r="A19" s="28" t="s">
        <v>1389</v>
      </c>
      <c r="B19" s="23">
        <f t="shared" si="0"/>
        <v>0</v>
      </c>
      <c r="C19" s="23">
        <v>0</v>
      </c>
      <c r="D19" s="24">
        <v>0</v>
      </c>
      <c r="E19" s="25">
        <v>0</v>
      </c>
      <c r="F19" s="26"/>
      <c r="G19" s="12"/>
      <c r="H19" s="12"/>
      <c r="I19" s="12"/>
      <c r="J19" s="12"/>
      <c r="K19" s="12"/>
      <c r="L19" s="12"/>
      <c r="M19" s="12"/>
      <c r="N19" s="12"/>
      <c r="O19" s="12"/>
      <c r="P19" s="12"/>
      <c r="Q19" s="12"/>
      <c r="R19" s="12"/>
      <c r="S19" s="12"/>
      <c r="T19" s="12"/>
      <c r="U19" s="12"/>
      <c r="V19" s="12"/>
      <c r="W19" s="12"/>
      <c r="X19" s="12"/>
      <c r="Y19" s="12"/>
      <c r="Z19" s="12"/>
      <c r="AA19" s="12"/>
      <c r="AB19" s="12"/>
      <c r="AC19" s="12"/>
      <c r="AD19" s="12"/>
      <c r="AE19" s="12"/>
      <c r="AF19" s="12"/>
      <c r="AG19" s="12"/>
      <c r="AH19" s="12"/>
      <c r="AI19" s="12"/>
      <c r="AJ19" s="12"/>
      <c r="AK19" s="12"/>
      <c r="AL19" s="12"/>
      <c r="AM19" s="12"/>
      <c r="AN19" s="12"/>
      <c r="AO19" s="12"/>
      <c r="AP19" s="12"/>
      <c r="AQ19" s="12"/>
      <c r="AR19" s="12"/>
      <c r="AS19" s="12"/>
      <c r="AT19" s="12"/>
      <c r="AU19" s="12"/>
      <c r="AV19" s="12"/>
      <c r="AW19" s="12"/>
      <c r="AX19" s="12"/>
      <c r="AY19" s="12"/>
      <c r="AZ19" s="12"/>
      <c r="BA19" s="12"/>
      <c r="BB19" s="12"/>
      <c r="BC19" s="12"/>
      <c r="BD19" s="12"/>
      <c r="BE19" s="12"/>
      <c r="BF19" s="12"/>
      <c r="BG19" s="12"/>
      <c r="BH19" s="12"/>
      <c r="BI19" s="12"/>
      <c r="BJ19" s="12"/>
      <c r="BK19" s="12"/>
      <c r="BL19" s="12"/>
      <c r="BM19" s="12"/>
      <c r="BN19" s="12"/>
      <c r="BO19" s="12"/>
      <c r="BP19" s="12"/>
      <c r="BQ19" s="12"/>
      <c r="BR19" s="12"/>
      <c r="BS19" s="12"/>
      <c r="BT19" s="12"/>
      <c r="BU19" s="12"/>
      <c r="BV19" s="12"/>
      <c r="BW19" s="12"/>
      <c r="BX19" s="12"/>
      <c r="BY19" s="12"/>
      <c r="BZ19" s="12"/>
      <c r="CA19" s="12"/>
      <c r="CB19" s="12"/>
      <c r="CC19" s="12"/>
      <c r="CD19" s="12"/>
      <c r="CE19" s="12"/>
      <c r="CF19" s="12"/>
      <c r="CG19" s="12"/>
      <c r="CH19" s="12"/>
      <c r="CI19" s="12"/>
      <c r="CJ19" s="12"/>
      <c r="CK19" s="12"/>
      <c r="CL19" s="12"/>
      <c r="CM19" s="12"/>
      <c r="CN19" s="12"/>
      <c r="CO19" s="12"/>
      <c r="CP19" s="12"/>
      <c r="CQ19" s="12"/>
      <c r="CR19" s="12"/>
      <c r="CS19" s="12"/>
      <c r="CT19" s="12"/>
      <c r="CU19" s="12"/>
      <c r="CV19" s="12"/>
      <c r="CW19" s="12"/>
      <c r="CX19" s="12"/>
      <c r="CY19" s="12"/>
      <c r="CZ19" s="12"/>
      <c r="DA19" s="12"/>
      <c r="DB19" s="12"/>
      <c r="DC19" s="12"/>
      <c r="DD19" s="12"/>
      <c r="DE19" s="12"/>
      <c r="DF19" s="12"/>
      <c r="DG19" s="12"/>
      <c r="DH19" s="12"/>
      <c r="DI19" s="12"/>
      <c r="DJ19" s="12"/>
      <c r="DK19" s="12"/>
      <c r="DL19" s="12"/>
      <c r="DM19" s="12"/>
      <c r="DN19" s="12"/>
      <c r="DO19" s="12"/>
      <c r="DP19" s="12"/>
      <c r="DQ19" s="12"/>
      <c r="DR19" s="12"/>
      <c r="DS19" s="12"/>
      <c r="DT19" s="12"/>
      <c r="DU19" s="12"/>
      <c r="DV19" s="12"/>
      <c r="DW19" s="12"/>
      <c r="DX19" s="12"/>
      <c r="DY19" s="12"/>
      <c r="DZ19" s="12"/>
      <c r="EA19" s="12"/>
      <c r="EB19" s="12"/>
      <c r="EC19" s="12"/>
      <c r="ED19" s="12"/>
      <c r="EE19" s="12"/>
      <c r="EF19" s="12"/>
      <c r="EG19" s="12"/>
      <c r="EH19" s="12"/>
      <c r="EI19" s="12"/>
      <c r="EJ19" s="12"/>
      <c r="EK19" s="12"/>
      <c r="EL19" s="12"/>
      <c r="EM19" s="12"/>
      <c r="EN19" s="12"/>
      <c r="EO19" s="12"/>
      <c r="EP19" s="12"/>
      <c r="EQ19" s="12"/>
      <c r="ER19" s="12"/>
      <c r="ES19" s="12"/>
      <c r="ET19" s="12"/>
      <c r="EU19" s="12"/>
      <c r="EV19" s="12"/>
      <c r="EW19" s="12"/>
      <c r="EX19" s="12"/>
      <c r="EY19" s="12"/>
      <c r="EZ19" s="12"/>
      <c r="FA19" s="12"/>
      <c r="FB19" s="12"/>
      <c r="FC19" s="12"/>
      <c r="FD19" s="12"/>
      <c r="FE19" s="12"/>
      <c r="FF19" s="12"/>
      <c r="FG19" s="12"/>
      <c r="FH19" s="12"/>
      <c r="FI19" s="12"/>
      <c r="FJ19" s="12"/>
      <c r="FK19" s="12"/>
      <c r="FL19" s="12"/>
      <c r="FM19" s="12"/>
      <c r="FN19" s="12"/>
      <c r="FO19" s="12"/>
      <c r="FP19" s="12"/>
      <c r="FQ19" s="12"/>
      <c r="FR19" s="12"/>
      <c r="FS19" s="12"/>
      <c r="FT19" s="12"/>
      <c r="FU19" s="12"/>
      <c r="FV19" s="12"/>
      <c r="FW19" s="12"/>
      <c r="FX19" s="12"/>
      <c r="FY19" s="12"/>
      <c r="FZ19" s="12"/>
      <c r="GA19" s="12"/>
      <c r="GB19" s="12"/>
      <c r="GC19" s="12"/>
      <c r="GD19" s="12"/>
      <c r="GE19" s="12"/>
      <c r="GF19" s="12"/>
      <c r="GG19" s="12"/>
      <c r="GH19" s="12"/>
      <c r="GI19" s="12"/>
      <c r="GJ19" s="12"/>
      <c r="GK19" s="12"/>
      <c r="GL19" s="12"/>
      <c r="GM19" s="12"/>
      <c r="GN19" s="12"/>
      <c r="GO19" s="12"/>
      <c r="GP19" s="12"/>
      <c r="GQ19" s="12"/>
      <c r="GR19" s="12"/>
      <c r="GS19" s="12"/>
      <c r="GT19" s="12"/>
      <c r="GU19" s="12"/>
      <c r="GV19" s="12"/>
      <c r="GW19" s="12"/>
      <c r="GX19" s="12"/>
      <c r="GY19" s="12"/>
      <c r="GZ19" s="12"/>
      <c r="HA19" s="12"/>
      <c r="HB19" s="12"/>
      <c r="HC19" s="12"/>
      <c r="HD19" s="12"/>
      <c r="HE19" s="12"/>
      <c r="HF19" s="12"/>
      <c r="HG19" s="12"/>
      <c r="HH19" s="12"/>
      <c r="HI19" s="12"/>
      <c r="HJ19" s="12"/>
      <c r="HK19" s="12"/>
      <c r="HL19" s="12"/>
      <c r="HM19" s="12"/>
      <c r="HN19" s="12"/>
      <c r="HO19" s="12"/>
      <c r="HP19" s="12"/>
      <c r="HQ19" s="12"/>
      <c r="HR19" s="12"/>
      <c r="HS19" s="12"/>
      <c r="HT19" s="12"/>
      <c r="HU19" s="12"/>
      <c r="HV19" s="12"/>
      <c r="HW19" s="12"/>
      <c r="HX19" s="12"/>
      <c r="HY19" s="12"/>
      <c r="HZ19" s="12"/>
      <c r="IA19" s="12"/>
      <c r="IB19" s="12"/>
      <c r="IC19" s="12"/>
      <c r="ID19" s="12"/>
      <c r="IE19" s="12"/>
      <c r="IF19" s="12"/>
      <c r="IG19" s="12"/>
      <c r="IH19" s="12"/>
      <c r="II19" s="12"/>
      <c r="IJ19" s="12"/>
      <c r="IK19" s="12"/>
      <c r="IL19" s="12"/>
      <c r="IM19" s="12"/>
      <c r="IN19" s="12"/>
      <c r="IO19" s="12"/>
      <c r="IP19" s="12"/>
      <c r="IQ19" s="12"/>
      <c r="IR19" s="12"/>
      <c r="IS19" s="12"/>
      <c r="IT19" s="12"/>
      <c r="IU19" s="12"/>
      <c r="IV19" s="12"/>
    </row>
    <row r="20" spans="1:256" customFormat="1" ht="24" customHeight="1">
      <c r="A20" s="22" t="s">
        <v>1390</v>
      </c>
      <c r="B20" s="23">
        <f t="shared" si="0"/>
        <v>5299.13</v>
      </c>
      <c r="C20" s="23">
        <f>C5-C14</f>
        <v>4345.01</v>
      </c>
      <c r="D20" s="24">
        <f>D5-D14</f>
        <v>775.91</v>
      </c>
      <c r="E20" s="25">
        <f>E5-E14</f>
        <v>178.21</v>
      </c>
      <c r="F20" s="26"/>
      <c r="G20" s="12"/>
      <c r="H20" s="12"/>
      <c r="I20" s="12"/>
      <c r="J20" s="12"/>
      <c r="K20" s="12"/>
      <c r="L20" s="12"/>
      <c r="M20" s="12"/>
      <c r="N20" s="12"/>
      <c r="O20" s="12"/>
      <c r="P20" s="12"/>
      <c r="Q20" s="12"/>
      <c r="R20" s="12"/>
      <c r="S20" s="12"/>
      <c r="T20" s="12"/>
      <c r="U20" s="12"/>
      <c r="V20" s="12"/>
      <c r="W20" s="12"/>
      <c r="X20" s="12"/>
      <c r="Y20" s="12"/>
      <c r="Z20" s="12"/>
      <c r="AA20" s="12"/>
      <c r="AB20" s="12"/>
      <c r="AC20" s="12"/>
      <c r="AD20" s="12"/>
      <c r="AE20" s="12"/>
      <c r="AF20" s="12"/>
      <c r="AG20" s="12"/>
      <c r="AH20" s="12"/>
      <c r="AI20" s="12"/>
      <c r="AJ20" s="12"/>
      <c r="AK20" s="12"/>
      <c r="AL20" s="12"/>
      <c r="AM20" s="12"/>
      <c r="AN20" s="12"/>
      <c r="AO20" s="12"/>
      <c r="AP20" s="12"/>
      <c r="AQ20" s="12"/>
      <c r="AR20" s="12"/>
      <c r="AS20" s="12"/>
      <c r="AT20" s="12"/>
      <c r="AU20" s="12"/>
      <c r="AV20" s="12"/>
      <c r="AW20" s="12"/>
      <c r="AX20" s="12"/>
      <c r="AY20" s="12"/>
      <c r="AZ20" s="12"/>
      <c r="BA20" s="12"/>
      <c r="BB20" s="12"/>
      <c r="BC20" s="12"/>
      <c r="BD20" s="12"/>
      <c r="BE20" s="12"/>
      <c r="BF20" s="12"/>
      <c r="BG20" s="12"/>
      <c r="BH20" s="12"/>
      <c r="BI20" s="12"/>
      <c r="BJ20" s="12"/>
      <c r="BK20" s="12"/>
      <c r="BL20" s="12"/>
      <c r="BM20" s="12"/>
      <c r="BN20" s="12"/>
      <c r="BO20" s="12"/>
      <c r="BP20" s="12"/>
      <c r="BQ20" s="12"/>
      <c r="BR20" s="12"/>
      <c r="BS20" s="12"/>
      <c r="BT20" s="12"/>
      <c r="BU20" s="12"/>
      <c r="BV20" s="12"/>
      <c r="BW20" s="12"/>
      <c r="BX20" s="12"/>
      <c r="BY20" s="12"/>
      <c r="BZ20" s="12"/>
      <c r="CA20" s="12"/>
      <c r="CB20" s="12"/>
      <c r="CC20" s="12"/>
      <c r="CD20" s="12"/>
      <c r="CE20" s="12"/>
      <c r="CF20" s="12"/>
      <c r="CG20" s="12"/>
      <c r="CH20" s="12"/>
      <c r="CI20" s="12"/>
      <c r="CJ20" s="12"/>
      <c r="CK20" s="12"/>
      <c r="CL20" s="12"/>
      <c r="CM20" s="12"/>
      <c r="CN20" s="12"/>
      <c r="CO20" s="12"/>
      <c r="CP20" s="12"/>
      <c r="CQ20" s="12"/>
      <c r="CR20" s="12"/>
      <c r="CS20" s="12"/>
      <c r="CT20" s="12"/>
      <c r="CU20" s="12"/>
      <c r="CV20" s="12"/>
      <c r="CW20" s="12"/>
      <c r="CX20" s="12"/>
      <c r="CY20" s="12"/>
      <c r="CZ20" s="12"/>
      <c r="DA20" s="12"/>
      <c r="DB20" s="12"/>
      <c r="DC20" s="12"/>
      <c r="DD20" s="12"/>
      <c r="DE20" s="12"/>
      <c r="DF20" s="12"/>
      <c r="DG20" s="12"/>
      <c r="DH20" s="12"/>
      <c r="DI20" s="12"/>
      <c r="DJ20" s="12"/>
      <c r="DK20" s="12"/>
      <c r="DL20" s="12"/>
      <c r="DM20" s="12"/>
      <c r="DN20" s="12"/>
      <c r="DO20" s="12"/>
      <c r="DP20" s="12"/>
      <c r="DQ20" s="12"/>
      <c r="DR20" s="12"/>
      <c r="DS20" s="12"/>
      <c r="DT20" s="12"/>
      <c r="DU20" s="12"/>
      <c r="DV20" s="12"/>
      <c r="DW20" s="12"/>
      <c r="DX20" s="12"/>
      <c r="DY20" s="12"/>
      <c r="DZ20" s="12"/>
      <c r="EA20" s="12"/>
      <c r="EB20" s="12"/>
      <c r="EC20" s="12"/>
      <c r="ED20" s="12"/>
      <c r="EE20" s="12"/>
      <c r="EF20" s="12"/>
      <c r="EG20" s="12"/>
      <c r="EH20" s="12"/>
      <c r="EI20" s="12"/>
      <c r="EJ20" s="12"/>
      <c r="EK20" s="12"/>
      <c r="EL20" s="12"/>
      <c r="EM20" s="12"/>
      <c r="EN20" s="12"/>
      <c r="EO20" s="12"/>
      <c r="EP20" s="12"/>
      <c r="EQ20" s="12"/>
      <c r="ER20" s="12"/>
      <c r="ES20" s="12"/>
      <c r="ET20" s="12"/>
      <c r="EU20" s="12"/>
      <c r="EV20" s="12"/>
      <c r="EW20" s="12"/>
      <c r="EX20" s="12"/>
      <c r="EY20" s="12"/>
      <c r="EZ20" s="12"/>
      <c r="FA20" s="12"/>
      <c r="FB20" s="12"/>
      <c r="FC20" s="12"/>
      <c r="FD20" s="12"/>
      <c r="FE20" s="12"/>
      <c r="FF20" s="12"/>
      <c r="FG20" s="12"/>
      <c r="FH20" s="12"/>
      <c r="FI20" s="12"/>
      <c r="FJ20" s="12"/>
      <c r="FK20" s="12"/>
      <c r="FL20" s="12"/>
      <c r="FM20" s="12"/>
      <c r="FN20" s="12"/>
      <c r="FO20" s="12"/>
      <c r="FP20" s="12"/>
      <c r="FQ20" s="12"/>
      <c r="FR20" s="12"/>
      <c r="FS20" s="12"/>
      <c r="FT20" s="12"/>
      <c r="FU20" s="12"/>
      <c r="FV20" s="12"/>
      <c r="FW20" s="12"/>
      <c r="FX20" s="12"/>
      <c r="FY20" s="12"/>
      <c r="FZ20" s="12"/>
      <c r="GA20" s="12"/>
      <c r="GB20" s="12"/>
      <c r="GC20" s="12"/>
      <c r="GD20" s="12"/>
      <c r="GE20" s="12"/>
      <c r="GF20" s="12"/>
      <c r="GG20" s="12"/>
      <c r="GH20" s="12"/>
      <c r="GI20" s="12"/>
      <c r="GJ20" s="12"/>
      <c r="GK20" s="12"/>
      <c r="GL20" s="12"/>
      <c r="GM20" s="12"/>
      <c r="GN20" s="12"/>
      <c r="GO20" s="12"/>
      <c r="GP20" s="12"/>
      <c r="GQ20" s="12"/>
      <c r="GR20" s="12"/>
      <c r="GS20" s="12"/>
      <c r="GT20" s="12"/>
      <c r="GU20" s="12"/>
      <c r="GV20" s="12"/>
      <c r="GW20" s="12"/>
      <c r="GX20" s="12"/>
      <c r="GY20" s="12"/>
      <c r="GZ20" s="12"/>
      <c r="HA20" s="12"/>
      <c r="HB20" s="12"/>
      <c r="HC20" s="12"/>
      <c r="HD20" s="12"/>
      <c r="HE20" s="12"/>
      <c r="HF20" s="12"/>
      <c r="HG20" s="12"/>
      <c r="HH20" s="12"/>
      <c r="HI20" s="12"/>
      <c r="HJ20" s="12"/>
      <c r="HK20" s="12"/>
      <c r="HL20" s="12"/>
      <c r="HM20" s="12"/>
      <c r="HN20" s="12"/>
      <c r="HO20" s="12"/>
      <c r="HP20" s="12"/>
      <c r="HQ20" s="12"/>
      <c r="HR20" s="12"/>
      <c r="HS20" s="12"/>
      <c r="HT20" s="12"/>
      <c r="HU20" s="12"/>
      <c r="HV20" s="12"/>
      <c r="HW20" s="12"/>
      <c r="HX20" s="12"/>
      <c r="HY20" s="12"/>
      <c r="HZ20" s="12"/>
      <c r="IA20" s="12"/>
      <c r="IB20" s="12"/>
      <c r="IC20" s="12"/>
      <c r="ID20" s="12"/>
      <c r="IE20" s="12"/>
      <c r="IF20" s="12"/>
      <c r="IG20" s="12"/>
      <c r="IH20" s="12"/>
      <c r="II20" s="12"/>
      <c r="IJ20" s="12"/>
      <c r="IK20" s="12"/>
      <c r="IL20" s="12"/>
      <c r="IM20" s="12"/>
      <c r="IN20" s="12"/>
      <c r="IO20" s="12"/>
      <c r="IP20" s="12"/>
      <c r="IQ20" s="12"/>
      <c r="IR20" s="12"/>
      <c r="IS20" s="12"/>
      <c r="IT20" s="12"/>
      <c r="IU20" s="12"/>
      <c r="IV20" s="12"/>
    </row>
    <row r="21" spans="1:256" customFormat="1" ht="24" customHeight="1">
      <c r="A21" s="22" t="s">
        <v>1391</v>
      </c>
      <c r="B21" s="23">
        <f t="shared" si="0"/>
        <v>44403.09</v>
      </c>
      <c r="C21" s="23">
        <v>27925.97</v>
      </c>
      <c r="D21" s="24">
        <v>14707.66</v>
      </c>
      <c r="E21" s="25">
        <v>1769.46</v>
      </c>
      <c r="F21" s="26"/>
      <c r="G21" s="12"/>
      <c r="H21" s="12"/>
      <c r="I21" s="12"/>
      <c r="J21" s="12"/>
      <c r="K21" s="12"/>
      <c r="L21" s="12"/>
      <c r="M21" s="12"/>
      <c r="N21" s="12"/>
      <c r="O21" s="12"/>
      <c r="P21" s="12"/>
      <c r="Q21" s="12"/>
      <c r="R21" s="12"/>
      <c r="S21" s="12"/>
      <c r="T21" s="12"/>
      <c r="U21" s="12"/>
      <c r="V21" s="12"/>
      <c r="W21" s="12"/>
      <c r="X21" s="12"/>
      <c r="Y21" s="12"/>
      <c r="Z21" s="12"/>
      <c r="AA21" s="12"/>
      <c r="AB21" s="12"/>
      <c r="AC21" s="12"/>
      <c r="AD21" s="12"/>
      <c r="AE21" s="12"/>
      <c r="AF21" s="12"/>
      <c r="AG21" s="12"/>
      <c r="AH21" s="12"/>
      <c r="AI21" s="12"/>
      <c r="AJ21" s="12"/>
      <c r="AK21" s="12"/>
      <c r="AL21" s="12"/>
      <c r="AM21" s="12"/>
      <c r="AN21" s="12"/>
      <c r="AO21" s="12"/>
      <c r="AP21" s="12"/>
      <c r="AQ21" s="12"/>
      <c r="AR21" s="12"/>
      <c r="AS21" s="12"/>
      <c r="AT21" s="12"/>
      <c r="AU21" s="12"/>
      <c r="AV21" s="12"/>
      <c r="AW21" s="12"/>
      <c r="AX21" s="12"/>
      <c r="AY21" s="12"/>
      <c r="AZ21" s="12"/>
      <c r="BA21" s="12"/>
      <c r="BB21" s="12"/>
      <c r="BC21" s="12"/>
      <c r="BD21" s="12"/>
      <c r="BE21" s="12"/>
      <c r="BF21" s="12"/>
      <c r="BG21" s="12"/>
      <c r="BH21" s="12"/>
      <c r="BI21" s="12"/>
      <c r="BJ21" s="12"/>
      <c r="BK21" s="12"/>
      <c r="BL21" s="12"/>
      <c r="BM21" s="12"/>
      <c r="BN21" s="12"/>
      <c r="BO21" s="12"/>
      <c r="BP21" s="12"/>
      <c r="BQ21" s="12"/>
      <c r="BR21" s="12"/>
      <c r="BS21" s="12"/>
      <c r="BT21" s="12"/>
      <c r="BU21" s="12"/>
      <c r="BV21" s="12"/>
      <c r="BW21" s="12"/>
      <c r="BX21" s="12"/>
      <c r="BY21" s="12"/>
      <c r="BZ21" s="12"/>
      <c r="CA21" s="12"/>
      <c r="CB21" s="12"/>
      <c r="CC21" s="12"/>
      <c r="CD21" s="12"/>
      <c r="CE21" s="12"/>
      <c r="CF21" s="12"/>
      <c r="CG21" s="12"/>
      <c r="CH21" s="12"/>
      <c r="CI21" s="12"/>
      <c r="CJ21" s="12"/>
      <c r="CK21" s="12"/>
      <c r="CL21" s="12"/>
      <c r="CM21" s="12"/>
      <c r="CN21" s="12"/>
      <c r="CO21" s="12"/>
      <c r="CP21" s="12"/>
      <c r="CQ21" s="12"/>
      <c r="CR21" s="12"/>
      <c r="CS21" s="12"/>
      <c r="CT21" s="12"/>
      <c r="CU21" s="12"/>
      <c r="CV21" s="12"/>
      <c r="CW21" s="12"/>
      <c r="CX21" s="12"/>
      <c r="CY21" s="12"/>
      <c r="CZ21" s="12"/>
      <c r="DA21" s="12"/>
      <c r="DB21" s="12"/>
      <c r="DC21" s="12"/>
      <c r="DD21" s="12"/>
      <c r="DE21" s="12"/>
      <c r="DF21" s="12"/>
      <c r="DG21" s="12"/>
      <c r="DH21" s="12"/>
      <c r="DI21" s="12"/>
      <c r="DJ21" s="12"/>
      <c r="DK21" s="12"/>
      <c r="DL21" s="12"/>
      <c r="DM21" s="12"/>
      <c r="DN21" s="12"/>
      <c r="DO21" s="12"/>
      <c r="DP21" s="12"/>
      <c r="DQ21" s="12"/>
      <c r="DR21" s="12"/>
      <c r="DS21" s="12"/>
      <c r="DT21" s="12"/>
      <c r="DU21" s="12"/>
      <c r="DV21" s="12"/>
      <c r="DW21" s="12"/>
      <c r="DX21" s="12"/>
      <c r="DY21" s="12"/>
      <c r="DZ21" s="12"/>
      <c r="EA21" s="12"/>
      <c r="EB21" s="12"/>
      <c r="EC21" s="12"/>
      <c r="ED21" s="12"/>
      <c r="EE21" s="12"/>
      <c r="EF21" s="12"/>
      <c r="EG21" s="12"/>
      <c r="EH21" s="12"/>
      <c r="EI21" s="12"/>
      <c r="EJ21" s="12"/>
      <c r="EK21" s="12"/>
      <c r="EL21" s="12"/>
      <c r="EM21" s="12"/>
      <c r="EN21" s="12"/>
      <c r="EO21" s="12"/>
      <c r="EP21" s="12"/>
      <c r="EQ21" s="12"/>
      <c r="ER21" s="12"/>
      <c r="ES21" s="12"/>
      <c r="ET21" s="12"/>
      <c r="EU21" s="12"/>
      <c r="EV21" s="12"/>
      <c r="EW21" s="12"/>
      <c r="EX21" s="12"/>
      <c r="EY21" s="12"/>
      <c r="EZ21" s="12"/>
      <c r="FA21" s="12"/>
      <c r="FB21" s="12"/>
      <c r="FC21" s="12"/>
      <c r="FD21" s="12"/>
      <c r="FE21" s="12"/>
      <c r="FF21" s="12"/>
      <c r="FG21" s="12"/>
      <c r="FH21" s="12"/>
      <c r="FI21" s="12"/>
      <c r="FJ21" s="12"/>
      <c r="FK21" s="12"/>
      <c r="FL21" s="12"/>
      <c r="FM21" s="12"/>
      <c r="FN21" s="12"/>
      <c r="FO21" s="12"/>
      <c r="FP21" s="12"/>
      <c r="FQ21" s="12"/>
      <c r="FR21" s="12"/>
      <c r="FS21" s="12"/>
      <c r="FT21" s="12"/>
      <c r="FU21" s="12"/>
      <c r="FV21" s="12"/>
      <c r="FW21" s="12"/>
      <c r="FX21" s="12"/>
      <c r="FY21" s="12"/>
      <c r="FZ21" s="12"/>
      <c r="GA21" s="12"/>
      <c r="GB21" s="12"/>
      <c r="GC21" s="12"/>
      <c r="GD21" s="12"/>
      <c r="GE21" s="12"/>
      <c r="GF21" s="12"/>
      <c r="GG21" s="12"/>
      <c r="GH21" s="12"/>
      <c r="GI21" s="12"/>
      <c r="GJ21" s="12"/>
      <c r="GK21" s="12"/>
      <c r="GL21" s="12"/>
      <c r="GM21" s="12"/>
      <c r="GN21" s="12"/>
      <c r="GO21" s="12"/>
      <c r="GP21" s="12"/>
      <c r="GQ21" s="12"/>
      <c r="GR21" s="12"/>
      <c r="GS21" s="12"/>
      <c r="GT21" s="12"/>
      <c r="GU21" s="12"/>
      <c r="GV21" s="12"/>
      <c r="GW21" s="12"/>
      <c r="GX21" s="12"/>
      <c r="GY21" s="12"/>
      <c r="GZ21" s="12"/>
      <c r="HA21" s="12"/>
      <c r="HB21" s="12"/>
      <c r="HC21" s="12"/>
      <c r="HD21" s="12"/>
      <c r="HE21" s="12"/>
      <c r="HF21" s="12"/>
      <c r="HG21" s="12"/>
      <c r="HH21" s="12"/>
      <c r="HI21" s="12"/>
      <c r="HJ21" s="12"/>
      <c r="HK21" s="12"/>
      <c r="HL21" s="12"/>
      <c r="HM21" s="12"/>
      <c r="HN21" s="12"/>
      <c r="HO21" s="12"/>
      <c r="HP21" s="12"/>
      <c r="HQ21" s="12"/>
      <c r="HR21" s="12"/>
      <c r="HS21" s="12"/>
      <c r="HT21" s="12"/>
      <c r="HU21" s="12"/>
      <c r="HV21" s="12"/>
      <c r="HW21" s="12"/>
      <c r="HX21" s="12"/>
      <c r="HY21" s="12"/>
      <c r="HZ21" s="12"/>
      <c r="IA21" s="12"/>
      <c r="IB21" s="12"/>
      <c r="IC21" s="12"/>
      <c r="ID21" s="12"/>
      <c r="IE21" s="12"/>
      <c r="IF21" s="12"/>
      <c r="IG21" s="12"/>
      <c r="IH21" s="12"/>
      <c r="II21" s="12"/>
      <c r="IJ21" s="12"/>
      <c r="IK21" s="12"/>
      <c r="IL21" s="12"/>
      <c r="IM21" s="12"/>
      <c r="IN21" s="12"/>
      <c r="IO21" s="12"/>
      <c r="IP21" s="12"/>
      <c r="IQ21" s="12"/>
      <c r="IR21" s="12"/>
      <c r="IS21" s="12"/>
      <c r="IT21" s="12"/>
      <c r="IU21" s="12"/>
      <c r="IV21" s="12"/>
    </row>
    <row r="22" spans="1:256" s="11" customFormat="1" ht="21" customHeight="1">
      <c r="A22" s="29" t="s">
        <v>1392</v>
      </c>
      <c r="B22" s="29"/>
      <c r="C22" s="29"/>
      <c r="D22" s="29"/>
      <c r="E22" s="29"/>
      <c r="F22" s="30"/>
    </row>
    <row r="23" spans="1:256" ht="26.1" customHeight="1"/>
    <row r="24" spans="1:256" ht="26.1" customHeight="1"/>
  </sheetData>
  <mergeCells count="2">
    <mergeCell ref="A2:F2"/>
    <mergeCell ref="B3:D3"/>
  </mergeCells>
  <phoneticPr fontId="56" type="noConversion"/>
  <pageMargins left="1.22013888888889" right="0.35416666666666702" top="0.39305555555555599" bottom="0.35416666666666702" header="0.156944444444444" footer="3.8888888888888903E-2"/>
  <pageSetup paperSize="9" scale="88" firstPageNumber="67" orientation="landscape" useFirstPageNumber="1" errors="blank"/>
  <headerFooter scaleWithDoc="0" alignWithMargins="0">
    <oddFooter>&amp;C第 &amp;P 页</oddFooter>
  </headerFooter>
</worksheet>
</file>

<file path=xl/worksheets/sheet23.xml><?xml version="1.0" encoding="utf-8"?>
<worksheet xmlns="http://schemas.openxmlformats.org/spreadsheetml/2006/main" xmlns:r="http://schemas.openxmlformats.org/officeDocument/2006/relationships">
  <dimension ref="A1:IV13"/>
  <sheetViews>
    <sheetView workbookViewId="0"/>
  </sheetViews>
  <sheetFormatPr defaultColWidth="29.75" defaultRowHeight="13.5"/>
  <cols>
    <col min="1" max="1" width="29.75" customWidth="1"/>
    <col min="2" max="6" width="18.5" customWidth="1"/>
    <col min="7" max="7" width="29.75" customWidth="1"/>
  </cols>
  <sheetData>
    <row r="1" spans="1:256" ht="26.1" customHeight="1"/>
    <row r="2" spans="1:256" ht="33.950000000000003" customHeight="1">
      <c r="A2" s="422" t="s">
        <v>1393</v>
      </c>
      <c r="B2" s="422"/>
      <c r="C2" s="422"/>
      <c r="D2" s="422"/>
      <c r="E2" s="422"/>
      <c r="F2" s="422"/>
      <c r="G2" s="12"/>
      <c r="H2" s="12"/>
      <c r="I2" s="12"/>
      <c r="J2" s="12"/>
      <c r="K2" s="12"/>
      <c r="L2" s="12"/>
      <c r="M2" s="12"/>
      <c r="N2" s="12"/>
      <c r="O2" s="12"/>
      <c r="P2" s="12"/>
      <c r="Q2" s="12"/>
      <c r="R2" s="12"/>
      <c r="S2" s="12"/>
      <c r="T2" s="12"/>
      <c r="U2" s="12"/>
      <c r="V2" s="12"/>
      <c r="W2" s="12"/>
      <c r="X2" s="12"/>
      <c r="Y2" s="12"/>
      <c r="Z2" s="12"/>
      <c r="AA2" s="12"/>
      <c r="AB2" s="12"/>
      <c r="AC2" s="12"/>
      <c r="AD2" s="12"/>
      <c r="AE2" s="12"/>
      <c r="AF2" s="12"/>
      <c r="AG2" s="12"/>
      <c r="AH2" s="12"/>
      <c r="AI2" s="12"/>
      <c r="AJ2" s="12"/>
      <c r="AK2" s="12"/>
      <c r="AL2" s="12"/>
      <c r="AM2" s="12"/>
      <c r="AN2" s="12"/>
      <c r="AO2" s="12"/>
      <c r="AP2" s="12"/>
      <c r="AQ2" s="12"/>
      <c r="AR2" s="12"/>
      <c r="AS2" s="12"/>
      <c r="AT2" s="12"/>
      <c r="AU2" s="12"/>
      <c r="AV2" s="12"/>
      <c r="AW2" s="12"/>
      <c r="AX2" s="12"/>
      <c r="AY2" s="12"/>
      <c r="AZ2" s="12"/>
      <c r="BA2" s="12"/>
      <c r="BB2" s="12"/>
      <c r="BC2" s="12"/>
      <c r="BD2" s="12"/>
      <c r="BE2" s="12"/>
      <c r="BF2" s="12"/>
      <c r="BG2" s="12"/>
      <c r="BH2" s="12"/>
      <c r="BI2" s="12"/>
      <c r="BJ2" s="12"/>
      <c r="BK2" s="12"/>
      <c r="BL2" s="12"/>
      <c r="BM2" s="12"/>
      <c r="BN2" s="12"/>
      <c r="BO2" s="12"/>
      <c r="BP2" s="12"/>
      <c r="BQ2" s="12"/>
      <c r="BR2" s="12"/>
      <c r="BS2" s="12"/>
      <c r="BT2" s="12"/>
      <c r="BU2" s="12"/>
      <c r="BV2" s="12"/>
      <c r="BW2" s="12"/>
      <c r="BX2" s="12"/>
      <c r="BY2" s="12"/>
      <c r="BZ2" s="12"/>
      <c r="CA2" s="12"/>
      <c r="CB2" s="12"/>
      <c r="CC2" s="12"/>
      <c r="CD2" s="12"/>
      <c r="CE2" s="12"/>
      <c r="CF2" s="12"/>
      <c r="CG2" s="12"/>
      <c r="CH2" s="12"/>
      <c r="CI2" s="12"/>
      <c r="CJ2" s="12"/>
      <c r="CK2" s="12"/>
      <c r="CL2" s="12"/>
      <c r="CM2" s="12"/>
      <c r="CN2" s="12"/>
      <c r="CO2" s="12"/>
      <c r="CP2" s="12"/>
      <c r="CQ2" s="12"/>
      <c r="CR2" s="12"/>
      <c r="CS2" s="12"/>
      <c r="CT2" s="12"/>
      <c r="CU2" s="12"/>
      <c r="CV2" s="12"/>
      <c r="CW2" s="12"/>
      <c r="CX2" s="12"/>
      <c r="CY2" s="12"/>
      <c r="CZ2" s="12"/>
      <c r="DA2" s="12"/>
      <c r="DB2" s="12"/>
      <c r="DC2" s="12"/>
      <c r="DD2" s="12"/>
      <c r="DE2" s="12"/>
      <c r="DF2" s="12"/>
      <c r="DG2" s="12"/>
      <c r="DH2" s="12"/>
      <c r="DI2" s="12"/>
      <c r="DJ2" s="12"/>
      <c r="DK2" s="12"/>
      <c r="DL2" s="12"/>
      <c r="DM2" s="12"/>
      <c r="DN2" s="12"/>
      <c r="DO2" s="12"/>
      <c r="DP2" s="12"/>
      <c r="DQ2" s="12"/>
      <c r="DR2" s="12"/>
      <c r="DS2" s="12"/>
      <c r="DT2" s="12"/>
      <c r="DU2" s="12"/>
      <c r="DV2" s="12"/>
      <c r="DW2" s="12"/>
      <c r="DX2" s="12"/>
      <c r="DY2" s="12"/>
      <c r="DZ2" s="12"/>
      <c r="EA2" s="12"/>
      <c r="EB2" s="12"/>
      <c r="EC2" s="12"/>
      <c r="ED2" s="12"/>
      <c r="EE2" s="12"/>
      <c r="EF2" s="12"/>
      <c r="EG2" s="12"/>
      <c r="EH2" s="12"/>
      <c r="EI2" s="12"/>
      <c r="EJ2" s="12"/>
      <c r="EK2" s="12"/>
      <c r="EL2" s="12"/>
      <c r="EM2" s="12"/>
      <c r="EN2" s="12"/>
      <c r="EO2" s="12"/>
      <c r="EP2" s="12"/>
      <c r="EQ2" s="12"/>
      <c r="ER2" s="12"/>
      <c r="ES2" s="12"/>
      <c r="ET2" s="12"/>
      <c r="EU2" s="12"/>
      <c r="EV2" s="12"/>
      <c r="EW2" s="12"/>
      <c r="EX2" s="12"/>
      <c r="EY2" s="12"/>
      <c r="EZ2" s="12"/>
      <c r="FA2" s="12"/>
      <c r="FB2" s="12"/>
      <c r="FC2" s="12"/>
      <c r="FD2" s="12"/>
      <c r="FE2" s="12"/>
      <c r="FF2" s="12"/>
      <c r="FG2" s="12"/>
      <c r="FH2" s="12"/>
      <c r="FI2" s="12"/>
      <c r="FJ2" s="12"/>
      <c r="FK2" s="12"/>
      <c r="FL2" s="12"/>
      <c r="FM2" s="12"/>
      <c r="FN2" s="12"/>
      <c r="FO2" s="12"/>
      <c r="FP2" s="12"/>
      <c r="FQ2" s="12"/>
      <c r="FR2" s="12"/>
      <c r="FS2" s="12"/>
      <c r="FT2" s="12"/>
      <c r="FU2" s="12"/>
      <c r="FV2" s="12"/>
      <c r="FW2" s="12"/>
      <c r="FX2" s="12"/>
      <c r="FY2" s="12"/>
      <c r="FZ2" s="12"/>
      <c r="GA2" s="12"/>
      <c r="GB2" s="12"/>
      <c r="GC2" s="12"/>
      <c r="GD2" s="12"/>
      <c r="GE2" s="12"/>
      <c r="GF2" s="12"/>
      <c r="GG2" s="12"/>
      <c r="GH2" s="12"/>
      <c r="GI2" s="12"/>
      <c r="GJ2" s="12"/>
      <c r="GK2" s="12"/>
      <c r="GL2" s="12"/>
      <c r="GM2" s="12"/>
      <c r="GN2" s="12"/>
      <c r="GO2" s="12"/>
      <c r="GP2" s="12"/>
      <c r="GQ2" s="12"/>
      <c r="GR2" s="12"/>
      <c r="GS2" s="12"/>
      <c r="GT2" s="12"/>
      <c r="GU2" s="12"/>
      <c r="GV2" s="12"/>
      <c r="GW2" s="12"/>
      <c r="GX2" s="12"/>
      <c r="GY2" s="12"/>
      <c r="GZ2" s="12"/>
      <c r="HA2" s="12"/>
      <c r="HB2" s="12"/>
      <c r="HC2" s="12"/>
      <c r="HD2" s="12"/>
      <c r="HE2" s="12"/>
      <c r="HF2" s="12"/>
      <c r="HG2" s="12"/>
      <c r="HH2" s="12"/>
      <c r="HI2" s="12"/>
      <c r="HJ2" s="12"/>
      <c r="HK2" s="12"/>
      <c r="HL2" s="12"/>
      <c r="HM2" s="12"/>
      <c r="HN2" s="12"/>
      <c r="HO2" s="12"/>
      <c r="HP2" s="12"/>
      <c r="HQ2" s="12"/>
      <c r="HR2" s="12"/>
      <c r="HS2" s="12"/>
      <c r="HT2" s="12"/>
      <c r="HU2" s="12"/>
      <c r="HV2" s="12"/>
      <c r="HW2" s="12"/>
      <c r="HX2" s="12"/>
      <c r="HY2" s="12"/>
      <c r="HZ2" s="12"/>
      <c r="IA2" s="12"/>
      <c r="IB2" s="12"/>
      <c r="IC2" s="12"/>
      <c r="ID2" s="12"/>
      <c r="IE2" s="12"/>
      <c r="IF2" s="12"/>
      <c r="IG2" s="12"/>
      <c r="IH2" s="12"/>
      <c r="II2" s="12"/>
      <c r="IJ2" s="12"/>
      <c r="IK2" s="12"/>
      <c r="IL2" s="12"/>
      <c r="IM2" s="12"/>
      <c r="IN2" s="12"/>
      <c r="IO2" s="12"/>
      <c r="IP2" s="12"/>
      <c r="IQ2" s="12"/>
      <c r="IR2" s="12"/>
      <c r="IS2" s="12"/>
      <c r="IT2" s="12"/>
      <c r="IU2" s="12"/>
      <c r="IV2" s="12"/>
    </row>
    <row r="3" spans="1:256" ht="24.95" customHeight="1">
      <c r="A3" s="14" t="s">
        <v>2</v>
      </c>
      <c r="B3" s="423"/>
      <c r="C3" s="423"/>
      <c r="D3" s="423"/>
      <c r="E3" s="15"/>
      <c r="F3" s="16" t="s">
        <v>3</v>
      </c>
      <c r="G3" s="12"/>
      <c r="H3" s="12"/>
      <c r="I3" s="12"/>
      <c r="J3" s="12"/>
      <c r="K3" s="12"/>
      <c r="L3" s="12"/>
      <c r="M3" s="12"/>
      <c r="N3" s="12"/>
      <c r="O3" s="12"/>
      <c r="P3" s="12"/>
      <c r="Q3" s="12"/>
      <c r="R3" s="12"/>
      <c r="S3" s="12"/>
      <c r="T3" s="12"/>
      <c r="U3" s="12"/>
      <c r="V3" s="12"/>
      <c r="W3" s="12"/>
      <c r="X3" s="12"/>
      <c r="Y3" s="12"/>
      <c r="Z3" s="12"/>
      <c r="AA3" s="12"/>
      <c r="AB3" s="12"/>
      <c r="AC3" s="12"/>
      <c r="AD3" s="12"/>
      <c r="AE3" s="12"/>
      <c r="AF3" s="12"/>
      <c r="AG3" s="12"/>
      <c r="AH3" s="12"/>
      <c r="AI3" s="12"/>
      <c r="AJ3" s="12"/>
      <c r="AK3" s="12"/>
      <c r="AL3" s="12"/>
      <c r="AM3" s="12"/>
      <c r="AN3" s="12"/>
      <c r="AO3" s="12"/>
      <c r="AP3" s="12"/>
      <c r="AQ3" s="12"/>
      <c r="AR3" s="12"/>
      <c r="AS3" s="12"/>
      <c r="AT3" s="12"/>
      <c r="AU3" s="12"/>
      <c r="AV3" s="12"/>
      <c r="AW3" s="12"/>
      <c r="AX3" s="12"/>
      <c r="AY3" s="12"/>
      <c r="AZ3" s="12"/>
      <c r="BA3" s="12"/>
      <c r="BB3" s="12"/>
      <c r="BC3" s="12"/>
      <c r="BD3" s="12"/>
      <c r="BE3" s="12"/>
      <c r="BF3" s="12"/>
      <c r="BG3" s="12"/>
      <c r="BH3" s="12"/>
      <c r="BI3" s="12"/>
      <c r="BJ3" s="12"/>
      <c r="BK3" s="12"/>
      <c r="BL3" s="12"/>
      <c r="BM3" s="12"/>
      <c r="BN3" s="12"/>
      <c r="BO3" s="12"/>
      <c r="BP3" s="12"/>
      <c r="BQ3" s="12"/>
      <c r="BR3" s="12"/>
      <c r="BS3" s="12"/>
      <c r="BT3" s="12"/>
      <c r="BU3" s="12"/>
      <c r="BV3" s="12"/>
      <c r="BW3" s="12"/>
      <c r="BX3" s="12"/>
      <c r="BY3" s="12"/>
      <c r="BZ3" s="12"/>
      <c r="CA3" s="12"/>
      <c r="CB3" s="12"/>
      <c r="CC3" s="12"/>
      <c r="CD3" s="12"/>
      <c r="CE3" s="12"/>
      <c r="CF3" s="12"/>
      <c r="CG3" s="12"/>
      <c r="CH3" s="12"/>
      <c r="CI3" s="12"/>
      <c r="CJ3" s="12"/>
      <c r="CK3" s="12"/>
      <c r="CL3" s="12"/>
      <c r="CM3" s="12"/>
      <c r="CN3" s="12"/>
      <c r="CO3" s="12"/>
      <c r="CP3" s="12"/>
      <c r="CQ3" s="12"/>
      <c r="CR3" s="12"/>
      <c r="CS3" s="12"/>
      <c r="CT3" s="12"/>
      <c r="CU3" s="12"/>
      <c r="CV3" s="12"/>
      <c r="CW3" s="12"/>
      <c r="CX3" s="12"/>
      <c r="CY3" s="12"/>
      <c r="CZ3" s="12"/>
      <c r="DA3" s="12"/>
      <c r="DB3" s="12"/>
      <c r="DC3" s="12"/>
      <c r="DD3" s="12"/>
      <c r="DE3" s="12"/>
      <c r="DF3" s="12"/>
      <c r="DG3" s="12"/>
      <c r="DH3" s="12"/>
      <c r="DI3" s="12"/>
      <c r="DJ3" s="12"/>
      <c r="DK3" s="12"/>
      <c r="DL3" s="12"/>
      <c r="DM3" s="12"/>
      <c r="DN3" s="12"/>
      <c r="DO3" s="12"/>
      <c r="DP3" s="12"/>
      <c r="DQ3" s="12"/>
      <c r="DR3" s="12"/>
      <c r="DS3" s="12"/>
      <c r="DT3" s="12"/>
      <c r="DU3" s="12"/>
      <c r="DV3" s="12"/>
      <c r="DW3" s="12"/>
      <c r="DX3" s="12"/>
      <c r="DY3" s="12"/>
      <c r="DZ3" s="12"/>
      <c r="EA3" s="12"/>
      <c r="EB3" s="12"/>
      <c r="EC3" s="12"/>
      <c r="ED3" s="12"/>
      <c r="EE3" s="12"/>
      <c r="EF3" s="12"/>
      <c r="EG3" s="12"/>
      <c r="EH3" s="12"/>
      <c r="EI3" s="12"/>
      <c r="EJ3" s="12"/>
      <c r="EK3" s="12"/>
      <c r="EL3" s="12"/>
      <c r="EM3" s="12"/>
      <c r="EN3" s="12"/>
      <c r="EO3" s="12"/>
      <c r="EP3" s="12"/>
      <c r="EQ3" s="12"/>
      <c r="ER3" s="12"/>
      <c r="ES3" s="12"/>
      <c r="ET3" s="12"/>
      <c r="EU3" s="12"/>
      <c r="EV3" s="12"/>
      <c r="EW3" s="12"/>
      <c r="EX3" s="12"/>
      <c r="EY3" s="12"/>
      <c r="EZ3" s="12"/>
      <c r="FA3" s="12"/>
      <c r="FB3" s="12"/>
      <c r="FC3" s="12"/>
      <c r="FD3" s="12"/>
      <c r="FE3" s="12"/>
      <c r="FF3" s="12"/>
      <c r="FG3" s="12"/>
      <c r="FH3" s="12"/>
      <c r="FI3" s="12"/>
      <c r="FJ3" s="12"/>
      <c r="FK3" s="12"/>
      <c r="FL3" s="12"/>
      <c r="FM3" s="12"/>
      <c r="FN3" s="12"/>
      <c r="FO3" s="12"/>
      <c r="FP3" s="12"/>
      <c r="FQ3" s="12"/>
      <c r="FR3" s="12"/>
      <c r="FS3" s="12"/>
      <c r="FT3" s="12"/>
      <c r="FU3" s="12"/>
      <c r="FV3" s="12"/>
      <c r="FW3" s="12"/>
      <c r="FX3" s="12"/>
      <c r="FY3" s="12"/>
      <c r="FZ3" s="12"/>
      <c r="GA3" s="12"/>
      <c r="GB3" s="12"/>
      <c r="GC3" s="12"/>
      <c r="GD3" s="12"/>
      <c r="GE3" s="12"/>
      <c r="GF3" s="12"/>
      <c r="GG3" s="12"/>
      <c r="GH3" s="12"/>
      <c r="GI3" s="12"/>
      <c r="GJ3" s="12"/>
      <c r="GK3" s="12"/>
      <c r="GL3" s="12"/>
      <c r="GM3" s="12"/>
      <c r="GN3" s="12"/>
      <c r="GO3" s="12"/>
      <c r="GP3" s="12"/>
      <c r="GQ3" s="12"/>
      <c r="GR3" s="12"/>
      <c r="GS3" s="12"/>
      <c r="GT3" s="12"/>
      <c r="GU3" s="12"/>
      <c r="GV3" s="12"/>
      <c r="GW3" s="12"/>
      <c r="GX3" s="12"/>
      <c r="GY3" s="12"/>
      <c r="GZ3" s="12"/>
      <c r="HA3" s="12"/>
      <c r="HB3" s="12"/>
      <c r="HC3" s="12"/>
      <c r="HD3" s="12"/>
      <c r="HE3" s="12"/>
      <c r="HF3" s="12"/>
      <c r="HG3" s="12"/>
      <c r="HH3" s="12"/>
      <c r="HI3" s="12"/>
      <c r="HJ3" s="12"/>
      <c r="HK3" s="12"/>
      <c r="HL3" s="12"/>
      <c r="HM3" s="12"/>
      <c r="HN3" s="12"/>
      <c r="HO3" s="12"/>
      <c r="HP3" s="12"/>
      <c r="HQ3" s="12"/>
      <c r="HR3" s="12"/>
      <c r="HS3" s="12"/>
      <c r="HT3" s="12"/>
      <c r="HU3" s="12"/>
      <c r="HV3" s="12"/>
      <c r="HW3" s="12"/>
      <c r="HX3" s="12"/>
      <c r="HY3" s="12"/>
      <c r="HZ3" s="12"/>
      <c r="IA3" s="12"/>
      <c r="IB3" s="12"/>
      <c r="IC3" s="12"/>
      <c r="ID3" s="12"/>
      <c r="IE3" s="12"/>
      <c r="IF3" s="12"/>
      <c r="IG3" s="12"/>
      <c r="IH3" s="12"/>
      <c r="II3" s="12"/>
      <c r="IJ3" s="12"/>
      <c r="IK3" s="12"/>
      <c r="IL3" s="12"/>
      <c r="IM3" s="12"/>
      <c r="IN3" s="12"/>
      <c r="IO3" s="12"/>
      <c r="IP3" s="12"/>
      <c r="IQ3" s="12"/>
      <c r="IR3" s="12"/>
      <c r="IS3" s="12"/>
      <c r="IT3" s="12"/>
      <c r="IU3" s="12"/>
      <c r="IV3" s="12"/>
    </row>
    <row r="4" spans="1:256" ht="35.1" customHeight="1">
      <c r="A4" s="17" t="s">
        <v>1371</v>
      </c>
      <c r="B4" s="18" t="s">
        <v>1106</v>
      </c>
      <c r="C4" s="19" t="s">
        <v>1372</v>
      </c>
      <c r="D4" s="20" t="s">
        <v>1373</v>
      </c>
      <c r="E4" s="21" t="s">
        <v>1374</v>
      </c>
      <c r="F4" s="21" t="s">
        <v>125</v>
      </c>
      <c r="G4" s="12"/>
      <c r="H4" s="12"/>
      <c r="I4" s="12"/>
      <c r="J4" s="12"/>
      <c r="K4" s="12"/>
      <c r="L4" s="12"/>
      <c r="M4" s="12"/>
      <c r="N4" s="12"/>
      <c r="O4" s="12"/>
      <c r="P4" s="12"/>
      <c r="Q4" s="12"/>
      <c r="R4" s="12"/>
      <c r="S4" s="12"/>
      <c r="T4" s="12"/>
      <c r="U4" s="12"/>
      <c r="V4" s="12"/>
      <c r="W4" s="12"/>
      <c r="X4" s="12"/>
      <c r="Y4" s="12"/>
      <c r="Z4" s="12"/>
      <c r="AA4" s="12"/>
      <c r="AB4" s="12"/>
      <c r="AC4" s="12"/>
      <c r="AD4" s="12"/>
      <c r="AE4" s="12"/>
      <c r="AF4" s="12"/>
      <c r="AG4" s="12"/>
      <c r="AH4" s="12"/>
      <c r="AI4" s="12"/>
      <c r="AJ4" s="12"/>
      <c r="AK4" s="12"/>
      <c r="AL4" s="12"/>
      <c r="AM4" s="12"/>
      <c r="AN4" s="12"/>
      <c r="AO4" s="12"/>
      <c r="AP4" s="12"/>
      <c r="AQ4" s="12"/>
      <c r="AR4" s="12"/>
      <c r="AS4" s="12"/>
      <c r="AT4" s="12"/>
      <c r="AU4" s="12"/>
      <c r="AV4" s="12"/>
      <c r="AW4" s="12"/>
      <c r="AX4" s="12"/>
      <c r="AY4" s="12"/>
      <c r="AZ4" s="12"/>
      <c r="BA4" s="12"/>
      <c r="BB4" s="12"/>
      <c r="BC4" s="12"/>
      <c r="BD4" s="12"/>
      <c r="BE4" s="12"/>
      <c r="BF4" s="12"/>
      <c r="BG4" s="12"/>
      <c r="BH4" s="12"/>
      <c r="BI4" s="12"/>
      <c r="BJ4" s="12"/>
      <c r="BK4" s="12"/>
      <c r="BL4" s="12"/>
      <c r="BM4" s="12"/>
      <c r="BN4" s="12"/>
      <c r="BO4" s="12"/>
      <c r="BP4" s="12"/>
      <c r="BQ4" s="12"/>
      <c r="BR4" s="12"/>
      <c r="BS4" s="12"/>
      <c r="BT4" s="12"/>
      <c r="BU4" s="12"/>
      <c r="BV4" s="12"/>
      <c r="BW4" s="12"/>
      <c r="BX4" s="12"/>
      <c r="BY4" s="12"/>
      <c r="BZ4" s="12"/>
      <c r="CA4" s="12"/>
      <c r="CB4" s="12"/>
      <c r="CC4" s="12"/>
      <c r="CD4" s="12"/>
      <c r="CE4" s="12"/>
      <c r="CF4" s="12"/>
      <c r="CG4" s="12"/>
      <c r="CH4" s="12"/>
      <c r="CI4" s="12"/>
      <c r="CJ4" s="12"/>
      <c r="CK4" s="12"/>
      <c r="CL4" s="12"/>
      <c r="CM4" s="12"/>
      <c r="CN4" s="12"/>
      <c r="CO4" s="12"/>
      <c r="CP4" s="12"/>
      <c r="CQ4" s="12"/>
      <c r="CR4" s="12"/>
      <c r="CS4" s="12"/>
      <c r="CT4" s="12"/>
      <c r="CU4" s="12"/>
      <c r="CV4" s="12"/>
      <c r="CW4" s="12"/>
      <c r="CX4" s="12"/>
      <c r="CY4" s="12"/>
      <c r="CZ4" s="12"/>
      <c r="DA4" s="12"/>
      <c r="DB4" s="12"/>
      <c r="DC4" s="12"/>
      <c r="DD4" s="12"/>
      <c r="DE4" s="12"/>
      <c r="DF4" s="12"/>
      <c r="DG4" s="12"/>
      <c r="DH4" s="12"/>
      <c r="DI4" s="12"/>
      <c r="DJ4" s="12"/>
      <c r="DK4" s="12"/>
      <c r="DL4" s="12"/>
      <c r="DM4" s="12"/>
      <c r="DN4" s="12"/>
      <c r="DO4" s="12"/>
      <c r="DP4" s="12"/>
      <c r="DQ4" s="12"/>
      <c r="DR4" s="12"/>
      <c r="DS4" s="12"/>
      <c r="DT4" s="12"/>
      <c r="DU4" s="12"/>
      <c r="DV4" s="12"/>
      <c r="DW4" s="12"/>
      <c r="DX4" s="12"/>
      <c r="DY4" s="12"/>
      <c r="DZ4" s="12"/>
      <c r="EA4" s="12"/>
      <c r="EB4" s="12"/>
      <c r="EC4" s="12"/>
      <c r="ED4" s="12"/>
      <c r="EE4" s="12"/>
      <c r="EF4" s="12"/>
      <c r="EG4" s="12"/>
      <c r="EH4" s="12"/>
      <c r="EI4" s="12"/>
      <c r="EJ4" s="12"/>
      <c r="EK4" s="12"/>
      <c r="EL4" s="12"/>
      <c r="EM4" s="12"/>
      <c r="EN4" s="12"/>
      <c r="EO4" s="12"/>
      <c r="EP4" s="12"/>
      <c r="EQ4" s="12"/>
      <c r="ER4" s="12"/>
      <c r="ES4" s="12"/>
      <c r="ET4" s="12"/>
      <c r="EU4" s="12"/>
      <c r="EV4" s="12"/>
      <c r="EW4" s="12"/>
      <c r="EX4" s="12"/>
      <c r="EY4" s="12"/>
      <c r="EZ4" s="12"/>
      <c r="FA4" s="12"/>
      <c r="FB4" s="12"/>
      <c r="FC4" s="12"/>
      <c r="FD4" s="12"/>
      <c r="FE4" s="12"/>
      <c r="FF4" s="12"/>
      <c r="FG4" s="12"/>
      <c r="FH4" s="12"/>
      <c r="FI4" s="12"/>
      <c r="FJ4" s="12"/>
      <c r="FK4" s="12"/>
      <c r="FL4" s="12"/>
      <c r="FM4" s="12"/>
      <c r="FN4" s="12"/>
      <c r="FO4" s="12"/>
      <c r="FP4" s="12"/>
      <c r="FQ4" s="12"/>
      <c r="FR4" s="12"/>
      <c r="FS4" s="12"/>
      <c r="FT4" s="12"/>
      <c r="FU4" s="12"/>
      <c r="FV4" s="12"/>
      <c r="FW4" s="12"/>
      <c r="FX4" s="12"/>
      <c r="FY4" s="12"/>
      <c r="FZ4" s="12"/>
      <c r="GA4" s="12"/>
      <c r="GB4" s="12"/>
      <c r="GC4" s="12"/>
      <c r="GD4" s="12"/>
      <c r="GE4" s="12"/>
      <c r="GF4" s="12"/>
      <c r="GG4" s="12"/>
      <c r="GH4" s="12"/>
      <c r="GI4" s="12"/>
      <c r="GJ4" s="12"/>
      <c r="GK4" s="12"/>
      <c r="GL4" s="12"/>
      <c r="GM4" s="12"/>
      <c r="GN4" s="12"/>
      <c r="GO4" s="12"/>
      <c r="GP4" s="12"/>
      <c r="GQ4" s="12"/>
      <c r="GR4" s="12"/>
      <c r="GS4" s="12"/>
      <c r="GT4" s="12"/>
      <c r="GU4" s="12"/>
      <c r="GV4" s="12"/>
      <c r="GW4" s="12"/>
      <c r="GX4" s="12"/>
      <c r="GY4" s="12"/>
      <c r="GZ4" s="12"/>
      <c r="HA4" s="12"/>
      <c r="HB4" s="12"/>
      <c r="HC4" s="12"/>
      <c r="HD4" s="12"/>
      <c r="HE4" s="12"/>
      <c r="HF4" s="12"/>
      <c r="HG4" s="12"/>
      <c r="HH4" s="12"/>
      <c r="HI4" s="12"/>
      <c r="HJ4" s="12"/>
      <c r="HK4" s="12"/>
      <c r="HL4" s="12"/>
      <c r="HM4" s="12"/>
      <c r="HN4" s="12"/>
      <c r="HO4" s="12"/>
      <c r="HP4" s="12"/>
      <c r="HQ4" s="12"/>
      <c r="HR4" s="12"/>
      <c r="HS4" s="12"/>
      <c r="HT4" s="12"/>
      <c r="HU4" s="12"/>
      <c r="HV4" s="12"/>
      <c r="HW4" s="12"/>
      <c r="HX4" s="12"/>
      <c r="HY4" s="12"/>
      <c r="HZ4" s="12"/>
      <c r="IA4" s="12"/>
      <c r="IB4" s="12"/>
      <c r="IC4" s="12"/>
      <c r="ID4" s="12"/>
      <c r="IE4" s="12"/>
      <c r="IF4" s="12"/>
      <c r="IG4" s="12"/>
      <c r="IH4" s="12"/>
      <c r="II4" s="12"/>
      <c r="IJ4" s="12"/>
      <c r="IK4" s="12"/>
      <c r="IL4" s="12"/>
      <c r="IM4" s="12"/>
      <c r="IN4" s="12"/>
      <c r="IO4" s="12"/>
      <c r="IP4" s="12"/>
      <c r="IQ4" s="12"/>
      <c r="IR4" s="12"/>
      <c r="IS4" s="12"/>
      <c r="IT4" s="12"/>
      <c r="IU4" s="12"/>
      <c r="IV4" s="12"/>
    </row>
    <row r="5" spans="1:256" s="32" customFormat="1" ht="35.1" customHeight="1">
      <c r="A5" s="22" t="s">
        <v>1360</v>
      </c>
      <c r="B5" s="23">
        <f t="shared" ref="B5:B13" si="0">C5+D5+E5</f>
        <v>46534.31</v>
      </c>
      <c r="C5" s="33">
        <f>C6+C7+C8+C9+C10+C11+C12+C13</f>
        <v>15747.44</v>
      </c>
      <c r="D5" s="34">
        <f>D6+D7+D8+D9+D10+D11+D12+D13</f>
        <v>30407.35</v>
      </c>
      <c r="E5" s="25">
        <f>E6+E7+E8+E9+E10+E11+E12+E13</f>
        <v>379.52</v>
      </c>
      <c r="F5" s="26"/>
      <c r="G5" s="12"/>
      <c r="H5" s="12"/>
      <c r="I5" s="12"/>
      <c r="J5" s="12"/>
      <c r="K5" s="12"/>
      <c r="L5" s="12"/>
      <c r="M5" s="12"/>
      <c r="N5" s="12"/>
      <c r="O5" s="12"/>
      <c r="P5" s="12"/>
      <c r="Q5" s="12"/>
      <c r="R5" s="12"/>
      <c r="S5" s="12"/>
      <c r="T5" s="12"/>
      <c r="U5" s="12"/>
      <c r="V5" s="12"/>
      <c r="W5" s="12"/>
      <c r="X5" s="12"/>
      <c r="Y5" s="12"/>
      <c r="Z5" s="12"/>
      <c r="AA5" s="12"/>
      <c r="AB5" s="12"/>
      <c r="AC5" s="12"/>
      <c r="AD5" s="12"/>
      <c r="AE5" s="12"/>
      <c r="AF5" s="12"/>
      <c r="AG5" s="12"/>
      <c r="AH5" s="12"/>
      <c r="AI5" s="12"/>
      <c r="AJ5" s="12"/>
      <c r="AK5" s="12"/>
      <c r="AL5" s="12"/>
      <c r="AM5" s="12"/>
      <c r="AN5" s="12"/>
      <c r="AO5" s="12"/>
      <c r="AP5" s="12"/>
      <c r="AQ5" s="12"/>
      <c r="AR5" s="12"/>
      <c r="AS5" s="12"/>
      <c r="AT5" s="12"/>
      <c r="AU5" s="12"/>
      <c r="AV5" s="12"/>
      <c r="AW5" s="12"/>
      <c r="AX5" s="12"/>
      <c r="AY5" s="12"/>
      <c r="AZ5" s="12"/>
      <c r="BA5" s="12"/>
      <c r="BB5" s="12"/>
      <c r="BC5" s="12"/>
      <c r="BD5" s="12"/>
      <c r="BE5" s="12"/>
      <c r="BF5" s="12"/>
      <c r="BG5" s="12"/>
      <c r="BH5" s="12"/>
      <c r="BI5" s="12"/>
      <c r="BJ5" s="12"/>
      <c r="BK5" s="12"/>
      <c r="BL5" s="12"/>
      <c r="BM5" s="12"/>
      <c r="BN5" s="12"/>
      <c r="BO5" s="12"/>
      <c r="BP5" s="12"/>
      <c r="BQ5" s="12"/>
      <c r="BR5" s="12"/>
      <c r="BS5" s="12"/>
      <c r="BT5" s="12"/>
      <c r="BU5" s="12"/>
      <c r="BV5" s="12"/>
      <c r="BW5" s="12"/>
      <c r="BX5" s="12"/>
      <c r="BY5" s="12"/>
      <c r="BZ5" s="12"/>
      <c r="CA5" s="12"/>
      <c r="CB5" s="12"/>
      <c r="CC5" s="12"/>
      <c r="CD5" s="12"/>
      <c r="CE5" s="12"/>
      <c r="CF5" s="12"/>
      <c r="CG5" s="12"/>
      <c r="CH5" s="12"/>
      <c r="CI5" s="12"/>
      <c r="CJ5" s="12"/>
      <c r="CK5" s="12"/>
      <c r="CL5" s="12"/>
      <c r="CM5" s="12"/>
      <c r="CN5" s="12"/>
      <c r="CO5" s="12"/>
      <c r="CP5" s="12"/>
      <c r="CQ5" s="12"/>
      <c r="CR5" s="12"/>
      <c r="CS5" s="12"/>
      <c r="CT5" s="12"/>
      <c r="CU5" s="12"/>
      <c r="CV5" s="12"/>
      <c r="CW5" s="12"/>
      <c r="CX5" s="12"/>
      <c r="CY5" s="12"/>
      <c r="CZ5" s="12"/>
      <c r="DA5" s="12"/>
      <c r="DB5" s="12"/>
      <c r="DC5" s="12"/>
      <c r="DD5" s="12"/>
      <c r="DE5" s="12"/>
      <c r="DF5" s="12"/>
      <c r="DG5" s="12"/>
      <c r="DH5" s="12"/>
      <c r="DI5" s="12"/>
      <c r="DJ5" s="12"/>
      <c r="DK5" s="12"/>
      <c r="DL5" s="12"/>
      <c r="DM5" s="12"/>
      <c r="DN5" s="12"/>
      <c r="DO5" s="12"/>
      <c r="DP5" s="12"/>
      <c r="DQ5" s="12"/>
      <c r="DR5" s="12"/>
      <c r="DS5" s="12"/>
      <c r="DT5" s="12"/>
      <c r="DU5" s="12"/>
      <c r="DV5" s="12"/>
      <c r="DW5" s="12"/>
      <c r="DX5" s="12"/>
      <c r="DY5" s="12"/>
      <c r="DZ5" s="12"/>
      <c r="EA5" s="12"/>
      <c r="EB5" s="12"/>
      <c r="EC5" s="12"/>
      <c r="ED5" s="12"/>
      <c r="EE5" s="12"/>
      <c r="EF5" s="12"/>
      <c r="EG5" s="12"/>
      <c r="EH5" s="12"/>
      <c r="EI5" s="12"/>
      <c r="EJ5" s="12"/>
      <c r="EK5" s="12"/>
      <c r="EL5" s="12"/>
      <c r="EM5" s="12"/>
      <c r="EN5" s="12"/>
      <c r="EO5" s="12"/>
      <c r="EP5" s="12"/>
      <c r="EQ5" s="12"/>
      <c r="ER5" s="12"/>
      <c r="ES5" s="12"/>
      <c r="ET5" s="12"/>
      <c r="EU5" s="12"/>
      <c r="EV5" s="12"/>
      <c r="EW5" s="12"/>
      <c r="EX5" s="12"/>
      <c r="EY5" s="12"/>
      <c r="EZ5" s="12"/>
      <c r="FA5" s="12"/>
      <c r="FB5" s="12"/>
      <c r="FC5" s="12"/>
      <c r="FD5" s="12"/>
      <c r="FE5" s="12"/>
      <c r="FF5" s="12"/>
      <c r="FG5" s="12"/>
      <c r="FH5" s="12"/>
      <c r="FI5" s="12"/>
      <c r="FJ5" s="12"/>
      <c r="FK5" s="12"/>
      <c r="FL5" s="12"/>
      <c r="FM5" s="12"/>
      <c r="FN5" s="12"/>
      <c r="FO5" s="12"/>
      <c r="FP5" s="12"/>
      <c r="FQ5" s="12"/>
      <c r="FR5" s="12"/>
      <c r="FS5" s="12"/>
      <c r="FT5" s="12"/>
      <c r="FU5" s="12"/>
      <c r="FV5" s="12"/>
      <c r="FW5" s="12"/>
      <c r="FX5" s="12"/>
      <c r="FY5" s="12"/>
      <c r="FZ5" s="12"/>
      <c r="GA5" s="12"/>
      <c r="GB5" s="12"/>
      <c r="GC5" s="12"/>
      <c r="GD5" s="12"/>
      <c r="GE5" s="12"/>
      <c r="GF5" s="12"/>
      <c r="GG5" s="12"/>
      <c r="GH5" s="12"/>
      <c r="GI5" s="12"/>
      <c r="GJ5" s="12"/>
      <c r="GK5" s="12"/>
      <c r="GL5" s="12"/>
      <c r="GM5" s="12"/>
      <c r="GN5" s="12"/>
      <c r="GO5" s="12"/>
      <c r="GP5" s="12"/>
      <c r="GQ5" s="12"/>
      <c r="GR5" s="12"/>
      <c r="GS5" s="12"/>
      <c r="GT5" s="12"/>
      <c r="GU5" s="12"/>
      <c r="GV5" s="12"/>
      <c r="GW5" s="12"/>
      <c r="GX5" s="12"/>
      <c r="GY5" s="12"/>
      <c r="GZ5" s="12"/>
      <c r="HA5" s="12"/>
      <c r="HB5" s="12"/>
      <c r="HC5" s="12"/>
      <c r="HD5" s="12"/>
      <c r="HE5" s="12"/>
      <c r="HF5" s="12"/>
      <c r="HG5" s="12"/>
      <c r="HH5" s="12"/>
      <c r="HI5" s="12"/>
      <c r="HJ5" s="12"/>
      <c r="HK5" s="12"/>
      <c r="HL5" s="12"/>
      <c r="HM5" s="12"/>
      <c r="HN5" s="12"/>
      <c r="HO5" s="12"/>
      <c r="HP5" s="12"/>
      <c r="HQ5" s="12"/>
      <c r="HR5" s="12"/>
      <c r="HS5" s="12"/>
      <c r="HT5" s="12"/>
      <c r="HU5" s="12"/>
      <c r="HV5" s="12"/>
      <c r="HW5" s="12"/>
      <c r="HX5" s="12"/>
      <c r="HY5" s="12"/>
      <c r="HZ5" s="12"/>
      <c r="IA5" s="12"/>
      <c r="IB5" s="12"/>
      <c r="IC5" s="12"/>
      <c r="ID5" s="12"/>
      <c r="IE5" s="12"/>
      <c r="IF5" s="12"/>
      <c r="IG5" s="12"/>
      <c r="IH5" s="12"/>
      <c r="II5" s="12"/>
      <c r="IJ5" s="12"/>
      <c r="IK5" s="12"/>
      <c r="IL5" s="12"/>
      <c r="IM5" s="12"/>
      <c r="IN5" s="12"/>
      <c r="IO5" s="12"/>
      <c r="IP5" s="12"/>
      <c r="IQ5" s="12"/>
      <c r="IR5" s="12"/>
      <c r="IS5" s="12"/>
      <c r="IT5" s="12"/>
      <c r="IU5" s="12"/>
      <c r="IV5" s="12"/>
    </row>
    <row r="6" spans="1:256" ht="35.1" customHeight="1">
      <c r="A6" s="27" t="s">
        <v>1376</v>
      </c>
      <c r="B6" s="23">
        <f t="shared" si="0"/>
        <v>16995.150000000001</v>
      </c>
      <c r="C6" s="23">
        <v>2232.98</v>
      </c>
      <c r="D6" s="24">
        <v>14407.35</v>
      </c>
      <c r="E6" s="25">
        <v>354.82</v>
      </c>
      <c r="F6" s="26"/>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2"/>
      <c r="AR6" s="12"/>
      <c r="AS6" s="12"/>
      <c r="AT6" s="12"/>
      <c r="AU6" s="12"/>
      <c r="AV6" s="12"/>
      <c r="AW6" s="12"/>
      <c r="AX6" s="12"/>
      <c r="AY6" s="12"/>
      <c r="AZ6" s="12"/>
      <c r="BA6" s="12"/>
      <c r="BB6" s="12"/>
      <c r="BC6" s="12"/>
      <c r="BD6" s="12"/>
      <c r="BE6" s="12"/>
      <c r="BF6" s="12"/>
      <c r="BG6" s="12"/>
      <c r="BH6" s="12"/>
      <c r="BI6" s="12"/>
      <c r="BJ6" s="12"/>
      <c r="BK6" s="12"/>
      <c r="BL6" s="12"/>
      <c r="BM6" s="12"/>
      <c r="BN6" s="12"/>
      <c r="BO6" s="12"/>
      <c r="BP6" s="12"/>
      <c r="BQ6" s="12"/>
      <c r="BR6" s="12"/>
      <c r="BS6" s="12"/>
      <c r="BT6" s="12"/>
      <c r="BU6" s="12"/>
      <c r="BV6" s="12"/>
      <c r="BW6" s="12"/>
      <c r="BX6" s="12"/>
      <c r="BY6" s="12"/>
      <c r="BZ6" s="12"/>
      <c r="CA6" s="12"/>
      <c r="CB6" s="12"/>
      <c r="CC6" s="12"/>
      <c r="CD6" s="12"/>
      <c r="CE6" s="12"/>
      <c r="CF6" s="12"/>
      <c r="CG6" s="12"/>
      <c r="CH6" s="12"/>
      <c r="CI6" s="12"/>
      <c r="CJ6" s="12"/>
      <c r="CK6" s="12"/>
      <c r="CL6" s="12"/>
      <c r="CM6" s="12"/>
      <c r="CN6" s="12"/>
      <c r="CO6" s="12"/>
      <c r="CP6" s="12"/>
      <c r="CQ6" s="12"/>
      <c r="CR6" s="12"/>
      <c r="CS6" s="12"/>
      <c r="CT6" s="12"/>
      <c r="CU6" s="12"/>
      <c r="CV6" s="12"/>
      <c r="CW6" s="12"/>
      <c r="CX6" s="12"/>
      <c r="CY6" s="12"/>
      <c r="CZ6" s="12"/>
      <c r="DA6" s="12"/>
      <c r="DB6" s="12"/>
      <c r="DC6" s="12"/>
      <c r="DD6" s="12"/>
      <c r="DE6" s="12"/>
      <c r="DF6" s="12"/>
      <c r="DG6" s="12"/>
      <c r="DH6" s="12"/>
      <c r="DI6" s="12"/>
      <c r="DJ6" s="12"/>
      <c r="DK6" s="12"/>
      <c r="DL6" s="12"/>
      <c r="DM6" s="12"/>
      <c r="DN6" s="12"/>
      <c r="DO6" s="12"/>
      <c r="DP6" s="12"/>
      <c r="DQ6" s="12"/>
      <c r="DR6" s="12"/>
      <c r="DS6" s="12"/>
      <c r="DT6" s="12"/>
      <c r="DU6" s="12"/>
      <c r="DV6" s="12"/>
      <c r="DW6" s="12"/>
      <c r="DX6" s="12"/>
      <c r="DY6" s="12"/>
      <c r="DZ6" s="12"/>
      <c r="EA6" s="12"/>
      <c r="EB6" s="12"/>
      <c r="EC6" s="12"/>
      <c r="ED6" s="12"/>
      <c r="EE6" s="12"/>
      <c r="EF6" s="12"/>
      <c r="EG6" s="12"/>
      <c r="EH6" s="12"/>
      <c r="EI6" s="12"/>
      <c r="EJ6" s="12"/>
      <c r="EK6" s="12"/>
      <c r="EL6" s="12"/>
      <c r="EM6" s="12"/>
      <c r="EN6" s="12"/>
      <c r="EO6" s="12"/>
      <c r="EP6" s="12"/>
      <c r="EQ6" s="12"/>
      <c r="ER6" s="12"/>
      <c r="ES6" s="12"/>
      <c r="ET6" s="12"/>
      <c r="EU6" s="12"/>
      <c r="EV6" s="12"/>
      <c r="EW6" s="12"/>
      <c r="EX6" s="12"/>
      <c r="EY6" s="12"/>
      <c r="EZ6" s="12"/>
      <c r="FA6" s="12"/>
      <c r="FB6" s="12"/>
      <c r="FC6" s="12"/>
      <c r="FD6" s="12"/>
      <c r="FE6" s="12"/>
      <c r="FF6" s="12"/>
      <c r="FG6" s="12"/>
      <c r="FH6" s="12"/>
      <c r="FI6" s="12"/>
      <c r="FJ6" s="12"/>
      <c r="FK6" s="12"/>
      <c r="FL6" s="12"/>
      <c r="FM6" s="12"/>
      <c r="FN6" s="12"/>
      <c r="FO6" s="12"/>
      <c r="FP6" s="12"/>
      <c r="FQ6" s="12"/>
      <c r="FR6" s="12"/>
      <c r="FS6" s="12"/>
      <c r="FT6" s="12"/>
      <c r="FU6" s="12"/>
      <c r="FV6" s="12"/>
      <c r="FW6" s="12"/>
      <c r="FX6" s="12"/>
      <c r="FY6" s="12"/>
      <c r="FZ6" s="12"/>
      <c r="GA6" s="12"/>
      <c r="GB6" s="12"/>
      <c r="GC6" s="12"/>
      <c r="GD6" s="12"/>
      <c r="GE6" s="12"/>
      <c r="GF6" s="12"/>
      <c r="GG6" s="12"/>
      <c r="GH6" s="12"/>
      <c r="GI6" s="12"/>
      <c r="GJ6" s="12"/>
      <c r="GK6" s="12"/>
      <c r="GL6" s="12"/>
      <c r="GM6" s="12"/>
      <c r="GN6" s="12"/>
      <c r="GO6" s="12"/>
      <c r="GP6" s="12"/>
      <c r="GQ6" s="12"/>
      <c r="GR6" s="12"/>
      <c r="GS6" s="12"/>
      <c r="GT6" s="12"/>
      <c r="GU6" s="12"/>
      <c r="GV6" s="12"/>
      <c r="GW6" s="12"/>
      <c r="GX6" s="12"/>
      <c r="GY6" s="12"/>
      <c r="GZ6" s="12"/>
      <c r="HA6" s="12"/>
      <c r="HB6" s="12"/>
      <c r="HC6" s="12"/>
      <c r="HD6" s="12"/>
      <c r="HE6" s="12"/>
      <c r="HF6" s="12"/>
      <c r="HG6" s="12"/>
      <c r="HH6" s="12"/>
      <c r="HI6" s="12"/>
      <c r="HJ6" s="12"/>
      <c r="HK6" s="12"/>
      <c r="HL6" s="12"/>
      <c r="HM6" s="12"/>
      <c r="HN6" s="12"/>
      <c r="HO6" s="12"/>
      <c r="HP6" s="12"/>
      <c r="HQ6" s="12"/>
      <c r="HR6" s="12"/>
      <c r="HS6" s="12"/>
      <c r="HT6" s="12"/>
      <c r="HU6" s="12"/>
      <c r="HV6" s="12"/>
      <c r="HW6" s="12"/>
      <c r="HX6" s="12"/>
      <c r="HY6" s="12"/>
      <c r="HZ6" s="12"/>
      <c r="IA6" s="12"/>
      <c r="IB6" s="12"/>
      <c r="IC6" s="12"/>
      <c r="ID6" s="12"/>
      <c r="IE6" s="12"/>
      <c r="IF6" s="12"/>
      <c r="IG6" s="12"/>
      <c r="IH6" s="12"/>
      <c r="II6" s="12"/>
      <c r="IJ6" s="12"/>
      <c r="IK6" s="12"/>
      <c r="IL6" s="12"/>
      <c r="IM6" s="12"/>
      <c r="IN6" s="12"/>
      <c r="IO6" s="12"/>
      <c r="IP6" s="12"/>
      <c r="IQ6" s="12"/>
      <c r="IR6" s="12"/>
      <c r="IS6" s="12"/>
      <c r="IT6" s="12"/>
      <c r="IU6" s="12"/>
      <c r="IV6" s="12"/>
    </row>
    <row r="7" spans="1:256" ht="35.1" customHeight="1">
      <c r="A7" s="27" t="s">
        <v>1377</v>
      </c>
      <c r="B7" s="23">
        <f t="shared" si="0"/>
        <v>78.349999999999994</v>
      </c>
      <c r="C7" s="23">
        <v>16.649999999999999</v>
      </c>
      <c r="D7" s="24">
        <v>37</v>
      </c>
      <c r="E7" s="25">
        <v>24.7</v>
      </c>
      <c r="F7" s="26"/>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2"/>
      <c r="AR7" s="12"/>
      <c r="AS7" s="12"/>
      <c r="AT7" s="12"/>
      <c r="AU7" s="12"/>
      <c r="AV7" s="12"/>
      <c r="AW7" s="12"/>
      <c r="AX7" s="12"/>
      <c r="AY7" s="12"/>
      <c r="AZ7" s="12"/>
      <c r="BA7" s="12"/>
      <c r="BB7" s="12"/>
      <c r="BC7" s="12"/>
      <c r="BD7" s="12"/>
      <c r="BE7" s="12"/>
      <c r="BF7" s="12"/>
      <c r="BG7" s="12"/>
      <c r="BH7" s="12"/>
      <c r="BI7" s="12"/>
      <c r="BJ7" s="12"/>
      <c r="BK7" s="12"/>
      <c r="BL7" s="12"/>
      <c r="BM7" s="12"/>
      <c r="BN7" s="12"/>
      <c r="BO7" s="12"/>
      <c r="BP7" s="12"/>
      <c r="BQ7" s="12"/>
      <c r="BR7" s="12"/>
      <c r="BS7" s="12"/>
      <c r="BT7" s="12"/>
      <c r="BU7" s="12"/>
      <c r="BV7" s="12"/>
      <c r="BW7" s="12"/>
      <c r="BX7" s="12"/>
      <c r="BY7" s="12"/>
      <c r="BZ7" s="12"/>
      <c r="CA7" s="12"/>
      <c r="CB7" s="12"/>
      <c r="CC7" s="12"/>
      <c r="CD7" s="12"/>
      <c r="CE7" s="12"/>
      <c r="CF7" s="12"/>
      <c r="CG7" s="12"/>
      <c r="CH7" s="12"/>
      <c r="CI7" s="12"/>
      <c r="CJ7" s="12"/>
      <c r="CK7" s="12"/>
      <c r="CL7" s="12"/>
      <c r="CM7" s="12"/>
      <c r="CN7" s="12"/>
      <c r="CO7" s="12"/>
      <c r="CP7" s="12"/>
      <c r="CQ7" s="12"/>
      <c r="CR7" s="12"/>
      <c r="CS7" s="12"/>
      <c r="CT7" s="12"/>
      <c r="CU7" s="12"/>
      <c r="CV7" s="12"/>
      <c r="CW7" s="12"/>
      <c r="CX7" s="12"/>
      <c r="CY7" s="12"/>
      <c r="CZ7" s="12"/>
      <c r="DA7" s="12"/>
      <c r="DB7" s="12"/>
      <c r="DC7" s="12"/>
      <c r="DD7" s="12"/>
      <c r="DE7" s="12"/>
      <c r="DF7" s="12"/>
      <c r="DG7" s="12"/>
      <c r="DH7" s="12"/>
      <c r="DI7" s="12"/>
      <c r="DJ7" s="12"/>
      <c r="DK7" s="12"/>
      <c r="DL7" s="12"/>
      <c r="DM7" s="12"/>
      <c r="DN7" s="12"/>
      <c r="DO7" s="12"/>
      <c r="DP7" s="12"/>
      <c r="DQ7" s="12"/>
      <c r="DR7" s="12"/>
      <c r="DS7" s="12"/>
      <c r="DT7" s="12"/>
      <c r="DU7" s="12"/>
      <c r="DV7" s="12"/>
      <c r="DW7" s="12"/>
      <c r="DX7" s="12"/>
      <c r="DY7" s="12"/>
      <c r="DZ7" s="12"/>
      <c r="EA7" s="12"/>
      <c r="EB7" s="12"/>
      <c r="EC7" s="12"/>
      <c r="ED7" s="12"/>
      <c r="EE7" s="12"/>
      <c r="EF7" s="12"/>
      <c r="EG7" s="12"/>
      <c r="EH7" s="12"/>
      <c r="EI7" s="12"/>
      <c r="EJ7" s="12"/>
      <c r="EK7" s="12"/>
      <c r="EL7" s="12"/>
      <c r="EM7" s="12"/>
      <c r="EN7" s="12"/>
      <c r="EO7" s="12"/>
      <c r="EP7" s="12"/>
      <c r="EQ7" s="12"/>
      <c r="ER7" s="12"/>
      <c r="ES7" s="12"/>
      <c r="ET7" s="12"/>
      <c r="EU7" s="12"/>
      <c r="EV7" s="12"/>
      <c r="EW7" s="12"/>
      <c r="EX7" s="12"/>
      <c r="EY7" s="12"/>
      <c r="EZ7" s="12"/>
      <c r="FA7" s="12"/>
      <c r="FB7" s="12"/>
      <c r="FC7" s="12"/>
      <c r="FD7" s="12"/>
      <c r="FE7" s="12"/>
      <c r="FF7" s="12"/>
      <c r="FG7" s="12"/>
      <c r="FH7" s="12"/>
      <c r="FI7" s="12"/>
      <c r="FJ7" s="12"/>
      <c r="FK7" s="12"/>
      <c r="FL7" s="12"/>
      <c r="FM7" s="12"/>
      <c r="FN7" s="12"/>
      <c r="FO7" s="12"/>
      <c r="FP7" s="12"/>
      <c r="FQ7" s="12"/>
      <c r="FR7" s="12"/>
      <c r="FS7" s="12"/>
      <c r="FT7" s="12"/>
      <c r="FU7" s="12"/>
      <c r="FV7" s="12"/>
      <c r="FW7" s="12"/>
      <c r="FX7" s="12"/>
      <c r="FY7" s="12"/>
      <c r="FZ7" s="12"/>
      <c r="GA7" s="12"/>
      <c r="GB7" s="12"/>
      <c r="GC7" s="12"/>
      <c r="GD7" s="12"/>
      <c r="GE7" s="12"/>
      <c r="GF7" s="12"/>
      <c r="GG7" s="12"/>
      <c r="GH7" s="12"/>
      <c r="GI7" s="12"/>
      <c r="GJ7" s="12"/>
      <c r="GK7" s="12"/>
      <c r="GL7" s="12"/>
      <c r="GM7" s="12"/>
      <c r="GN7" s="12"/>
      <c r="GO7" s="12"/>
      <c r="GP7" s="12"/>
      <c r="GQ7" s="12"/>
      <c r="GR7" s="12"/>
      <c r="GS7" s="12"/>
      <c r="GT7" s="12"/>
      <c r="GU7" s="12"/>
      <c r="GV7" s="12"/>
      <c r="GW7" s="12"/>
      <c r="GX7" s="12"/>
      <c r="GY7" s="12"/>
      <c r="GZ7" s="12"/>
      <c r="HA7" s="12"/>
      <c r="HB7" s="12"/>
      <c r="HC7" s="12"/>
      <c r="HD7" s="12"/>
      <c r="HE7" s="12"/>
      <c r="HF7" s="12"/>
      <c r="HG7" s="12"/>
      <c r="HH7" s="12"/>
      <c r="HI7" s="12"/>
      <c r="HJ7" s="12"/>
      <c r="HK7" s="12"/>
      <c r="HL7" s="12"/>
      <c r="HM7" s="12"/>
      <c r="HN7" s="12"/>
      <c r="HO7" s="12"/>
      <c r="HP7" s="12"/>
      <c r="HQ7" s="12"/>
      <c r="HR7" s="12"/>
      <c r="HS7" s="12"/>
      <c r="HT7" s="12"/>
      <c r="HU7" s="12"/>
      <c r="HV7" s="12"/>
      <c r="HW7" s="12"/>
      <c r="HX7" s="12"/>
      <c r="HY7" s="12"/>
      <c r="HZ7" s="12"/>
      <c r="IA7" s="12"/>
      <c r="IB7" s="12"/>
      <c r="IC7" s="12"/>
      <c r="ID7" s="12"/>
      <c r="IE7" s="12"/>
      <c r="IF7" s="12"/>
      <c r="IG7" s="12"/>
      <c r="IH7" s="12"/>
      <c r="II7" s="12"/>
      <c r="IJ7" s="12"/>
      <c r="IK7" s="12"/>
      <c r="IL7" s="12"/>
      <c r="IM7" s="12"/>
      <c r="IN7" s="12"/>
      <c r="IO7" s="12"/>
      <c r="IP7" s="12"/>
      <c r="IQ7" s="12"/>
      <c r="IR7" s="12"/>
      <c r="IS7" s="12"/>
      <c r="IT7" s="12"/>
      <c r="IU7" s="12"/>
      <c r="IV7" s="12"/>
    </row>
    <row r="8" spans="1:256" ht="35.1" customHeight="1">
      <c r="A8" s="28" t="s">
        <v>1378</v>
      </c>
      <c r="B8" s="23">
        <f t="shared" si="0"/>
        <v>29312.01</v>
      </c>
      <c r="C8" s="23">
        <v>13464.01</v>
      </c>
      <c r="D8" s="24">
        <v>15848</v>
      </c>
      <c r="E8" s="25">
        <v>0</v>
      </c>
      <c r="F8" s="26"/>
      <c r="G8" s="12"/>
      <c r="H8" s="12"/>
      <c r="I8" s="12"/>
      <c r="J8" s="12"/>
      <c r="K8" s="12"/>
      <c r="L8" s="12"/>
      <c r="M8" s="12"/>
      <c r="N8" s="12"/>
      <c r="O8" s="12"/>
      <c r="P8" s="12"/>
      <c r="Q8" s="12"/>
      <c r="R8" s="12"/>
      <c r="S8" s="12"/>
      <c r="T8" s="12"/>
      <c r="U8" s="12"/>
      <c r="V8" s="12"/>
      <c r="W8" s="12"/>
      <c r="X8" s="12"/>
      <c r="Y8" s="12"/>
      <c r="Z8" s="12"/>
      <c r="AA8" s="12"/>
      <c r="AB8" s="12"/>
      <c r="AC8" s="12"/>
      <c r="AD8" s="12"/>
      <c r="AE8" s="12"/>
      <c r="AF8" s="12"/>
      <c r="AG8" s="12"/>
      <c r="AH8" s="12"/>
      <c r="AI8" s="12"/>
      <c r="AJ8" s="12"/>
      <c r="AK8" s="12"/>
      <c r="AL8" s="12"/>
      <c r="AM8" s="12"/>
      <c r="AN8" s="12"/>
      <c r="AO8" s="12"/>
      <c r="AP8" s="12"/>
      <c r="AQ8" s="12"/>
      <c r="AR8" s="12"/>
      <c r="AS8" s="12"/>
      <c r="AT8" s="12"/>
      <c r="AU8" s="12"/>
      <c r="AV8" s="12"/>
      <c r="AW8" s="12"/>
      <c r="AX8" s="12"/>
      <c r="AY8" s="12"/>
      <c r="AZ8" s="12"/>
      <c r="BA8" s="12"/>
      <c r="BB8" s="12"/>
      <c r="BC8" s="12"/>
      <c r="BD8" s="12"/>
      <c r="BE8" s="12"/>
      <c r="BF8" s="12"/>
      <c r="BG8" s="12"/>
      <c r="BH8" s="12"/>
      <c r="BI8" s="12"/>
      <c r="BJ8" s="12"/>
      <c r="BK8" s="12"/>
      <c r="BL8" s="12"/>
      <c r="BM8" s="12"/>
      <c r="BN8" s="12"/>
      <c r="BO8" s="12"/>
      <c r="BP8" s="12"/>
      <c r="BQ8" s="12"/>
      <c r="BR8" s="12"/>
      <c r="BS8" s="12"/>
      <c r="BT8" s="12"/>
      <c r="BU8" s="12"/>
      <c r="BV8" s="12"/>
      <c r="BW8" s="12"/>
      <c r="BX8" s="12"/>
      <c r="BY8" s="12"/>
      <c r="BZ8" s="12"/>
      <c r="CA8" s="12"/>
      <c r="CB8" s="12"/>
      <c r="CC8" s="12"/>
      <c r="CD8" s="12"/>
      <c r="CE8" s="12"/>
      <c r="CF8" s="12"/>
      <c r="CG8" s="12"/>
      <c r="CH8" s="12"/>
      <c r="CI8" s="12"/>
      <c r="CJ8" s="12"/>
      <c r="CK8" s="12"/>
      <c r="CL8" s="12"/>
      <c r="CM8" s="12"/>
      <c r="CN8" s="12"/>
      <c r="CO8" s="12"/>
      <c r="CP8" s="12"/>
      <c r="CQ8" s="12"/>
      <c r="CR8" s="12"/>
      <c r="CS8" s="12"/>
      <c r="CT8" s="12"/>
      <c r="CU8" s="12"/>
      <c r="CV8" s="12"/>
      <c r="CW8" s="12"/>
      <c r="CX8" s="12"/>
      <c r="CY8" s="12"/>
      <c r="CZ8" s="12"/>
      <c r="DA8" s="12"/>
      <c r="DB8" s="12"/>
      <c r="DC8" s="12"/>
      <c r="DD8" s="12"/>
      <c r="DE8" s="12"/>
      <c r="DF8" s="12"/>
      <c r="DG8" s="12"/>
      <c r="DH8" s="12"/>
      <c r="DI8" s="12"/>
      <c r="DJ8" s="12"/>
      <c r="DK8" s="12"/>
      <c r="DL8" s="12"/>
      <c r="DM8" s="12"/>
      <c r="DN8" s="12"/>
      <c r="DO8" s="12"/>
      <c r="DP8" s="12"/>
      <c r="DQ8" s="12"/>
      <c r="DR8" s="12"/>
      <c r="DS8" s="12"/>
      <c r="DT8" s="12"/>
      <c r="DU8" s="12"/>
      <c r="DV8" s="12"/>
      <c r="DW8" s="12"/>
      <c r="DX8" s="12"/>
      <c r="DY8" s="12"/>
      <c r="DZ8" s="12"/>
      <c r="EA8" s="12"/>
      <c r="EB8" s="12"/>
      <c r="EC8" s="12"/>
      <c r="ED8" s="12"/>
      <c r="EE8" s="12"/>
      <c r="EF8" s="12"/>
      <c r="EG8" s="12"/>
      <c r="EH8" s="12"/>
      <c r="EI8" s="12"/>
      <c r="EJ8" s="12"/>
      <c r="EK8" s="12"/>
      <c r="EL8" s="12"/>
      <c r="EM8" s="12"/>
      <c r="EN8" s="12"/>
      <c r="EO8" s="12"/>
      <c r="EP8" s="12"/>
      <c r="EQ8" s="12"/>
      <c r="ER8" s="12"/>
      <c r="ES8" s="12"/>
      <c r="ET8" s="12"/>
      <c r="EU8" s="12"/>
      <c r="EV8" s="12"/>
      <c r="EW8" s="12"/>
      <c r="EX8" s="12"/>
      <c r="EY8" s="12"/>
      <c r="EZ8" s="12"/>
      <c r="FA8" s="12"/>
      <c r="FB8" s="12"/>
      <c r="FC8" s="12"/>
      <c r="FD8" s="12"/>
      <c r="FE8" s="12"/>
      <c r="FF8" s="12"/>
      <c r="FG8" s="12"/>
      <c r="FH8" s="12"/>
      <c r="FI8" s="12"/>
      <c r="FJ8" s="12"/>
      <c r="FK8" s="12"/>
      <c r="FL8" s="12"/>
      <c r="FM8" s="12"/>
      <c r="FN8" s="12"/>
      <c r="FO8" s="12"/>
      <c r="FP8" s="12"/>
      <c r="FQ8" s="12"/>
      <c r="FR8" s="12"/>
      <c r="FS8" s="12"/>
      <c r="FT8" s="12"/>
      <c r="FU8" s="12"/>
      <c r="FV8" s="12"/>
      <c r="FW8" s="12"/>
      <c r="FX8" s="12"/>
      <c r="FY8" s="12"/>
      <c r="FZ8" s="12"/>
      <c r="GA8" s="12"/>
      <c r="GB8" s="12"/>
      <c r="GC8" s="12"/>
      <c r="GD8" s="12"/>
      <c r="GE8" s="12"/>
      <c r="GF8" s="12"/>
      <c r="GG8" s="12"/>
      <c r="GH8" s="12"/>
      <c r="GI8" s="12"/>
      <c r="GJ8" s="12"/>
      <c r="GK8" s="12"/>
      <c r="GL8" s="12"/>
      <c r="GM8" s="12"/>
      <c r="GN8" s="12"/>
      <c r="GO8" s="12"/>
      <c r="GP8" s="12"/>
      <c r="GQ8" s="12"/>
      <c r="GR8" s="12"/>
      <c r="GS8" s="12"/>
      <c r="GT8" s="12"/>
      <c r="GU8" s="12"/>
      <c r="GV8" s="12"/>
      <c r="GW8" s="12"/>
      <c r="GX8" s="12"/>
      <c r="GY8" s="12"/>
      <c r="GZ8" s="12"/>
      <c r="HA8" s="12"/>
      <c r="HB8" s="12"/>
      <c r="HC8" s="12"/>
      <c r="HD8" s="12"/>
      <c r="HE8" s="12"/>
      <c r="HF8" s="12"/>
      <c r="HG8" s="12"/>
      <c r="HH8" s="12"/>
      <c r="HI8" s="12"/>
      <c r="HJ8" s="12"/>
      <c r="HK8" s="12"/>
      <c r="HL8" s="12"/>
      <c r="HM8" s="12"/>
      <c r="HN8" s="12"/>
      <c r="HO8" s="12"/>
      <c r="HP8" s="12"/>
      <c r="HQ8" s="12"/>
      <c r="HR8" s="12"/>
      <c r="HS8" s="12"/>
      <c r="HT8" s="12"/>
      <c r="HU8" s="12"/>
      <c r="HV8" s="12"/>
      <c r="HW8" s="12"/>
      <c r="HX8" s="12"/>
      <c r="HY8" s="12"/>
      <c r="HZ8" s="12"/>
      <c r="IA8" s="12"/>
      <c r="IB8" s="12"/>
      <c r="IC8" s="12"/>
      <c r="ID8" s="12"/>
      <c r="IE8" s="12"/>
      <c r="IF8" s="12"/>
      <c r="IG8" s="12"/>
      <c r="IH8" s="12"/>
      <c r="II8" s="12"/>
      <c r="IJ8" s="12"/>
      <c r="IK8" s="12"/>
      <c r="IL8" s="12"/>
      <c r="IM8" s="12"/>
      <c r="IN8" s="12"/>
      <c r="IO8" s="12"/>
      <c r="IP8" s="12"/>
      <c r="IQ8" s="12"/>
      <c r="IR8" s="12"/>
      <c r="IS8" s="12"/>
      <c r="IT8" s="12"/>
      <c r="IU8" s="12"/>
      <c r="IV8" s="12"/>
    </row>
    <row r="9" spans="1:256" ht="35.1" customHeight="1">
      <c r="A9" s="28" t="s">
        <v>1379</v>
      </c>
      <c r="B9" s="23">
        <f t="shared" si="0"/>
        <v>0</v>
      </c>
      <c r="C9" s="23">
        <v>0</v>
      </c>
      <c r="D9" s="24">
        <v>0</v>
      </c>
      <c r="E9" s="25">
        <v>0</v>
      </c>
      <c r="F9" s="26"/>
      <c r="G9" s="12"/>
      <c r="H9" s="12"/>
      <c r="I9" s="12"/>
      <c r="J9" s="12"/>
      <c r="K9" s="12"/>
      <c r="L9" s="12"/>
      <c r="M9" s="12"/>
      <c r="N9" s="12"/>
      <c r="O9" s="12"/>
      <c r="P9" s="12"/>
      <c r="Q9" s="12"/>
      <c r="R9" s="12"/>
      <c r="S9" s="12"/>
      <c r="T9" s="12"/>
      <c r="U9" s="12"/>
      <c r="V9" s="12"/>
      <c r="W9" s="12"/>
      <c r="X9" s="12"/>
      <c r="Y9" s="12"/>
      <c r="Z9" s="12"/>
      <c r="AA9" s="12"/>
      <c r="AB9" s="12"/>
      <c r="AC9" s="12"/>
      <c r="AD9" s="12"/>
      <c r="AE9" s="12"/>
      <c r="AF9" s="12"/>
      <c r="AG9" s="12"/>
      <c r="AH9" s="12"/>
      <c r="AI9" s="12"/>
      <c r="AJ9" s="12"/>
      <c r="AK9" s="12"/>
      <c r="AL9" s="12"/>
      <c r="AM9" s="12"/>
      <c r="AN9" s="12"/>
      <c r="AO9" s="12"/>
      <c r="AP9" s="12"/>
      <c r="AQ9" s="12"/>
      <c r="AR9" s="12"/>
      <c r="AS9" s="12"/>
      <c r="AT9" s="12"/>
      <c r="AU9" s="12"/>
      <c r="AV9" s="12"/>
      <c r="AW9" s="12"/>
      <c r="AX9" s="12"/>
      <c r="AY9" s="12"/>
      <c r="AZ9" s="12"/>
      <c r="BA9" s="12"/>
      <c r="BB9" s="12"/>
      <c r="BC9" s="12"/>
      <c r="BD9" s="12"/>
      <c r="BE9" s="12"/>
      <c r="BF9" s="12"/>
      <c r="BG9" s="12"/>
      <c r="BH9" s="12"/>
      <c r="BI9" s="12"/>
      <c r="BJ9" s="12"/>
      <c r="BK9" s="12"/>
      <c r="BL9" s="12"/>
      <c r="BM9" s="12"/>
      <c r="BN9" s="12"/>
      <c r="BO9" s="12"/>
      <c r="BP9" s="12"/>
      <c r="BQ9" s="12"/>
      <c r="BR9" s="12"/>
      <c r="BS9" s="12"/>
      <c r="BT9" s="12"/>
      <c r="BU9" s="12"/>
      <c r="BV9" s="12"/>
      <c r="BW9" s="12"/>
      <c r="BX9" s="12"/>
      <c r="BY9" s="12"/>
      <c r="BZ9" s="12"/>
      <c r="CA9" s="12"/>
      <c r="CB9" s="12"/>
      <c r="CC9" s="12"/>
      <c r="CD9" s="12"/>
      <c r="CE9" s="12"/>
      <c r="CF9" s="12"/>
      <c r="CG9" s="12"/>
      <c r="CH9" s="12"/>
      <c r="CI9" s="12"/>
      <c r="CJ9" s="12"/>
      <c r="CK9" s="12"/>
      <c r="CL9" s="12"/>
      <c r="CM9" s="12"/>
      <c r="CN9" s="12"/>
      <c r="CO9" s="12"/>
      <c r="CP9" s="12"/>
      <c r="CQ9" s="12"/>
      <c r="CR9" s="12"/>
      <c r="CS9" s="12"/>
      <c r="CT9" s="12"/>
      <c r="CU9" s="12"/>
      <c r="CV9" s="12"/>
      <c r="CW9" s="12"/>
      <c r="CX9" s="12"/>
      <c r="CY9" s="12"/>
      <c r="CZ9" s="12"/>
      <c r="DA9" s="12"/>
      <c r="DB9" s="12"/>
      <c r="DC9" s="12"/>
      <c r="DD9" s="12"/>
      <c r="DE9" s="12"/>
      <c r="DF9" s="12"/>
      <c r="DG9" s="12"/>
      <c r="DH9" s="12"/>
      <c r="DI9" s="12"/>
      <c r="DJ9" s="12"/>
      <c r="DK9" s="12"/>
      <c r="DL9" s="12"/>
      <c r="DM9" s="12"/>
      <c r="DN9" s="12"/>
      <c r="DO9" s="12"/>
      <c r="DP9" s="12"/>
      <c r="DQ9" s="12"/>
      <c r="DR9" s="12"/>
      <c r="DS9" s="12"/>
      <c r="DT9" s="12"/>
      <c r="DU9" s="12"/>
      <c r="DV9" s="12"/>
      <c r="DW9" s="12"/>
      <c r="DX9" s="12"/>
      <c r="DY9" s="12"/>
      <c r="DZ9" s="12"/>
      <c r="EA9" s="12"/>
      <c r="EB9" s="12"/>
      <c r="EC9" s="12"/>
      <c r="ED9" s="12"/>
      <c r="EE9" s="12"/>
      <c r="EF9" s="12"/>
      <c r="EG9" s="12"/>
      <c r="EH9" s="12"/>
      <c r="EI9" s="12"/>
      <c r="EJ9" s="12"/>
      <c r="EK9" s="12"/>
      <c r="EL9" s="12"/>
      <c r="EM9" s="12"/>
      <c r="EN9" s="12"/>
      <c r="EO9" s="12"/>
      <c r="EP9" s="12"/>
      <c r="EQ9" s="12"/>
      <c r="ER9" s="12"/>
      <c r="ES9" s="12"/>
      <c r="ET9" s="12"/>
      <c r="EU9" s="12"/>
      <c r="EV9" s="12"/>
      <c r="EW9" s="12"/>
      <c r="EX9" s="12"/>
      <c r="EY9" s="12"/>
      <c r="EZ9" s="12"/>
      <c r="FA9" s="12"/>
      <c r="FB9" s="12"/>
      <c r="FC9" s="12"/>
      <c r="FD9" s="12"/>
      <c r="FE9" s="12"/>
      <c r="FF9" s="12"/>
      <c r="FG9" s="12"/>
      <c r="FH9" s="12"/>
      <c r="FI9" s="12"/>
      <c r="FJ9" s="12"/>
      <c r="FK9" s="12"/>
      <c r="FL9" s="12"/>
      <c r="FM9" s="12"/>
      <c r="FN9" s="12"/>
      <c r="FO9" s="12"/>
      <c r="FP9" s="12"/>
      <c r="FQ9" s="12"/>
      <c r="FR9" s="12"/>
      <c r="FS9" s="12"/>
      <c r="FT9" s="12"/>
      <c r="FU9" s="12"/>
      <c r="FV9" s="12"/>
      <c r="FW9" s="12"/>
      <c r="FX9" s="12"/>
      <c r="FY9" s="12"/>
      <c r="FZ9" s="12"/>
      <c r="GA9" s="12"/>
      <c r="GB9" s="12"/>
      <c r="GC9" s="12"/>
      <c r="GD9" s="12"/>
      <c r="GE9" s="12"/>
      <c r="GF9" s="12"/>
      <c r="GG9" s="12"/>
      <c r="GH9" s="12"/>
      <c r="GI9" s="12"/>
      <c r="GJ9" s="12"/>
      <c r="GK9" s="12"/>
      <c r="GL9" s="12"/>
      <c r="GM9" s="12"/>
      <c r="GN9" s="12"/>
      <c r="GO9" s="12"/>
      <c r="GP9" s="12"/>
      <c r="GQ9" s="12"/>
      <c r="GR9" s="12"/>
      <c r="GS9" s="12"/>
      <c r="GT9" s="12"/>
      <c r="GU9" s="12"/>
      <c r="GV9" s="12"/>
      <c r="GW9" s="12"/>
      <c r="GX9" s="12"/>
      <c r="GY9" s="12"/>
      <c r="GZ9" s="12"/>
      <c r="HA9" s="12"/>
      <c r="HB9" s="12"/>
      <c r="HC9" s="12"/>
      <c r="HD9" s="12"/>
      <c r="HE9" s="12"/>
      <c r="HF9" s="12"/>
      <c r="HG9" s="12"/>
      <c r="HH9" s="12"/>
      <c r="HI9" s="12"/>
      <c r="HJ9" s="12"/>
      <c r="HK9" s="12"/>
      <c r="HL9" s="12"/>
      <c r="HM9" s="12"/>
      <c r="HN9" s="12"/>
      <c r="HO9" s="12"/>
      <c r="HP9" s="12"/>
      <c r="HQ9" s="12"/>
      <c r="HR9" s="12"/>
      <c r="HS9" s="12"/>
      <c r="HT9" s="12"/>
      <c r="HU9" s="12"/>
      <c r="HV9" s="12"/>
      <c r="HW9" s="12"/>
      <c r="HX9" s="12"/>
      <c r="HY9" s="12"/>
      <c r="HZ9" s="12"/>
      <c r="IA9" s="12"/>
      <c r="IB9" s="12"/>
      <c r="IC9" s="12"/>
      <c r="ID9" s="12"/>
      <c r="IE9" s="12"/>
      <c r="IF9" s="12"/>
      <c r="IG9" s="12"/>
      <c r="IH9" s="12"/>
      <c r="II9" s="12"/>
      <c r="IJ9" s="12"/>
      <c r="IK9" s="12"/>
      <c r="IL9" s="12"/>
      <c r="IM9" s="12"/>
      <c r="IN9" s="12"/>
      <c r="IO9" s="12"/>
      <c r="IP9" s="12"/>
      <c r="IQ9" s="12"/>
      <c r="IR9" s="12"/>
      <c r="IS9" s="12"/>
      <c r="IT9" s="12"/>
      <c r="IU9" s="12"/>
      <c r="IV9" s="12"/>
    </row>
    <row r="10" spans="1:256" ht="35.1" customHeight="1">
      <c r="A10" s="28" t="s">
        <v>1380</v>
      </c>
      <c r="B10" s="23">
        <f t="shared" si="0"/>
        <v>13</v>
      </c>
      <c r="C10" s="23">
        <v>13</v>
      </c>
      <c r="D10" s="24">
        <v>0</v>
      </c>
      <c r="E10" s="25">
        <v>0</v>
      </c>
      <c r="F10" s="26"/>
      <c r="G10" s="12"/>
      <c r="H10" s="12"/>
      <c r="I10" s="12"/>
      <c r="J10" s="12"/>
      <c r="K10" s="12"/>
      <c r="L10" s="12"/>
      <c r="M10" s="12"/>
      <c r="N10" s="12"/>
      <c r="O10" s="12"/>
      <c r="P10" s="12"/>
      <c r="Q10" s="12"/>
      <c r="R10" s="12"/>
      <c r="S10" s="12"/>
      <c r="T10" s="12"/>
      <c r="U10" s="12"/>
      <c r="V10" s="12"/>
      <c r="W10" s="12"/>
      <c r="X10" s="12"/>
      <c r="Y10" s="12"/>
      <c r="Z10" s="12"/>
      <c r="AA10" s="12"/>
      <c r="AB10" s="12"/>
      <c r="AC10" s="12"/>
      <c r="AD10" s="12"/>
      <c r="AE10" s="12"/>
      <c r="AF10" s="12"/>
      <c r="AG10" s="12"/>
      <c r="AH10" s="12"/>
      <c r="AI10" s="12"/>
      <c r="AJ10" s="12"/>
      <c r="AK10" s="12"/>
      <c r="AL10" s="12"/>
      <c r="AM10" s="12"/>
      <c r="AN10" s="12"/>
      <c r="AO10" s="12"/>
      <c r="AP10" s="12"/>
      <c r="AQ10" s="12"/>
      <c r="AR10" s="12"/>
      <c r="AS10" s="12"/>
      <c r="AT10" s="12"/>
      <c r="AU10" s="12"/>
      <c r="AV10" s="12"/>
      <c r="AW10" s="12"/>
      <c r="AX10" s="12"/>
      <c r="AY10" s="12"/>
      <c r="AZ10" s="12"/>
      <c r="BA10" s="12"/>
      <c r="BB10" s="12"/>
      <c r="BC10" s="12"/>
      <c r="BD10" s="12"/>
      <c r="BE10" s="12"/>
      <c r="BF10" s="12"/>
      <c r="BG10" s="12"/>
      <c r="BH10" s="12"/>
      <c r="BI10" s="12"/>
      <c r="BJ10" s="12"/>
      <c r="BK10" s="12"/>
      <c r="BL10" s="12"/>
      <c r="BM10" s="12"/>
      <c r="BN10" s="12"/>
      <c r="BO10" s="12"/>
      <c r="BP10" s="12"/>
      <c r="BQ10" s="12"/>
      <c r="BR10" s="12"/>
      <c r="BS10" s="12"/>
      <c r="BT10" s="12"/>
      <c r="BU10" s="12"/>
      <c r="BV10" s="12"/>
      <c r="BW10" s="12"/>
      <c r="BX10" s="12"/>
      <c r="BY10" s="12"/>
      <c r="BZ10" s="12"/>
      <c r="CA10" s="12"/>
      <c r="CB10" s="12"/>
      <c r="CC10" s="12"/>
      <c r="CD10" s="12"/>
      <c r="CE10" s="12"/>
      <c r="CF10" s="12"/>
      <c r="CG10" s="12"/>
      <c r="CH10" s="12"/>
      <c r="CI10" s="12"/>
      <c r="CJ10" s="12"/>
      <c r="CK10" s="12"/>
      <c r="CL10" s="12"/>
      <c r="CM10" s="12"/>
      <c r="CN10" s="12"/>
      <c r="CO10" s="12"/>
      <c r="CP10" s="12"/>
      <c r="CQ10" s="12"/>
      <c r="CR10" s="12"/>
      <c r="CS10" s="12"/>
      <c r="CT10" s="12"/>
      <c r="CU10" s="12"/>
      <c r="CV10" s="12"/>
      <c r="CW10" s="12"/>
      <c r="CX10" s="12"/>
      <c r="CY10" s="12"/>
      <c r="CZ10" s="12"/>
      <c r="DA10" s="12"/>
      <c r="DB10" s="12"/>
      <c r="DC10" s="12"/>
      <c r="DD10" s="12"/>
      <c r="DE10" s="12"/>
      <c r="DF10" s="12"/>
      <c r="DG10" s="12"/>
      <c r="DH10" s="12"/>
      <c r="DI10" s="12"/>
      <c r="DJ10" s="12"/>
      <c r="DK10" s="12"/>
      <c r="DL10" s="12"/>
      <c r="DM10" s="12"/>
      <c r="DN10" s="12"/>
      <c r="DO10" s="12"/>
      <c r="DP10" s="12"/>
      <c r="DQ10" s="12"/>
      <c r="DR10" s="12"/>
      <c r="DS10" s="12"/>
      <c r="DT10" s="12"/>
      <c r="DU10" s="12"/>
      <c r="DV10" s="12"/>
      <c r="DW10" s="12"/>
      <c r="DX10" s="12"/>
      <c r="DY10" s="12"/>
      <c r="DZ10" s="12"/>
      <c r="EA10" s="12"/>
      <c r="EB10" s="12"/>
      <c r="EC10" s="12"/>
      <c r="ED10" s="12"/>
      <c r="EE10" s="12"/>
      <c r="EF10" s="12"/>
      <c r="EG10" s="12"/>
      <c r="EH10" s="12"/>
      <c r="EI10" s="12"/>
      <c r="EJ10" s="12"/>
      <c r="EK10" s="12"/>
      <c r="EL10" s="12"/>
      <c r="EM10" s="12"/>
      <c r="EN10" s="12"/>
      <c r="EO10" s="12"/>
      <c r="EP10" s="12"/>
      <c r="EQ10" s="12"/>
      <c r="ER10" s="12"/>
      <c r="ES10" s="12"/>
      <c r="ET10" s="12"/>
      <c r="EU10" s="12"/>
      <c r="EV10" s="12"/>
      <c r="EW10" s="12"/>
      <c r="EX10" s="12"/>
      <c r="EY10" s="12"/>
      <c r="EZ10" s="12"/>
      <c r="FA10" s="12"/>
      <c r="FB10" s="12"/>
      <c r="FC10" s="12"/>
      <c r="FD10" s="12"/>
      <c r="FE10" s="12"/>
      <c r="FF10" s="12"/>
      <c r="FG10" s="12"/>
      <c r="FH10" s="12"/>
      <c r="FI10" s="12"/>
      <c r="FJ10" s="12"/>
      <c r="FK10" s="12"/>
      <c r="FL10" s="12"/>
      <c r="FM10" s="12"/>
      <c r="FN10" s="12"/>
      <c r="FO10" s="12"/>
      <c r="FP10" s="12"/>
      <c r="FQ10" s="12"/>
      <c r="FR10" s="12"/>
      <c r="FS10" s="12"/>
      <c r="FT10" s="12"/>
      <c r="FU10" s="12"/>
      <c r="FV10" s="12"/>
      <c r="FW10" s="12"/>
      <c r="FX10" s="12"/>
      <c r="FY10" s="12"/>
      <c r="FZ10" s="12"/>
      <c r="GA10" s="12"/>
      <c r="GB10" s="12"/>
      <c r="GC10" s="12"/>
      <c r="GD10" s="12"/>
      <c r="GE10" s="12"/>
      <c r="GF10" s="12"/>
      <c r="GG10" s="12"/>
      <c r="GH10" s="12"/>
      <c r="GI10" s="12"/>
      <c r="GJ10" s="12"/>
      <c r="GK10" s="12"/>
      <c r="GL10" s="12"/>
      <c r="GM10" s="12"/>
      <c r="GN10" s="12"/>
      <c r="GO10" s="12"/>
      <c r="GP10" s="12"/>
      <c r="GQ10" s="12"/>
      <c r="GR10" s="12"/>
      <c r="GS10" s="12"/>
      <c r="GT10" s="12"/>
      <c r="GU10" s="12"/>
      <c r="GV10" s="12"/>
      <c r="GW10" s="12"/>
      <c r="GX10" s="12"/>
      <c r="GY10" s="12"/>
      <c r="GZ10" s="12"/>
      <c r="HA10" s="12"/>
      <c r="HB10" s="12"/>
      <c r="HC10" s="12"/>
      <c r="HD10" s="12"/>
      <c r="HE10" s="12"/>
      <c r="HF10" s="12"/>
      <c r="HG10" s="12"/>
      <c r="HH10" s="12"/>
      <c r="HI10" s="12"/>
      <c r="HJ10" s="12"/>
      <c r="HK10" s="12"/>
      <c r="HL10" s="12"/>
      <c r="HM10" s="12"/>
      <c r="HN10" s="12"/>
      <c r="HO10" s="12"/>
      <c r="HP10" s="12"/>
      <c r="HQ10" s="12"/>
      <c r="HR10" s="12"/>
      <c r="HS10" s="12"/>
      <c r="HT10" s="12"/>
      <c r="HU10" s="12"/>
      <c r="HV10" s="12"/>
      <c r="HW10" s="12"/>
      <c r="HX10" s="12"/>
      <c r="HY10" s="12"/>
      <c r="HZ10" s="12"/>
      <c r="IA10" s="12"/>
      <c r="IB10" s="12"/>
      <c r="IC10" s="12"/>
      <c r="ID10" s="12"/>
      <c r="IE10" s="12"/>
      <c r="IF10" s="12"/>
      <c r="IG10" s="12"/>
      <c r="IH10" s="12"/>
      <c r="II10" s="12"/>
      <c r="IJ10" s="12"/>
      <c r="IK10" s="12"/>
      <c r="IL10" s="12"/>
      <c r="IM10" s="12"/>
      <c r="IN10" s="12"/>
      <c r="IO10" s="12"/>
      <c r="IP10" s="12"/>
      <c r="IQ10" s="12"/>
      <c r="IR10" s="12"/>
      <c r="IS10" s="12"/>
      <c r="IT10" s="12"/>
      <c r="IU10" s="12"/>
      <c r="IV10" s="12"/>
    </row>
    <row r="11" spans="1:256" ht="35.1" customHeight="1">
      <c r="A11" s="28" t="s">
        <v>1381</v>
      </c>
      <c r="B11" s="23">
        <f t="shared" si="0"/>
        <v>135.80000000000001</v>
      </c>
      <c r="C11" s="23">
        <v>20.8</v>
      </c>
      <c r="D11" s="24">
        <v>115</v>
      </c>
      <c r="E11" s="25">
        <v>0</v>
      </c>
      <c r="F11" s="26"/>
      <c r="G11" s="12"/>
      <c r="H11" s="12"/>
      <c r="I11" s="12"/>
      <c r="J11" s="12"/>
      <c r="K11" s="12"/>
      <c r="L11" s="12"/>
      <c r="M11" s="12"/>
      <c r="N11" s="12"/>
      <c r="O11" s="12"/>
      <c r="P11" s="12"/>
      <c r="Q11" s="12"/>
      <c r="R11" s="12"/>
      <c r="S11" s="12"/>
      <c r="T11" s="12"/>
      <c r="U11" s="12"/>
      <c r="V11" s="12"/>
      <c r="W11" s="12"/>
      <c r="X11" s="12"/>
      <c r="Y11" s="12"/>
      <c r="Z11" s="12"/>
      <c r="AA11" s="12"/>
      <c r="AB11" s="12"/>
      <c r="AC11" s="12"/>
      <c r="AD11" s="12"/>
      <c r="AE11" s="12"/>
      <c r="AF11" s="12"/>
      <c r="AG11" s="12"/>
      <c r="AH11" s="12"/>
      <c r="AI11" s="12"/>
      <c r="AJ11" s="12"/>
      <c r="AK11" s="12"/>
      <c r="AL11" s="12"/>
      <c r="AM11" s="12"/>
      <c r="AN11" s="12"/>
      <c r="AO11" s="12"/>
      <c r="AP11" s="12"/>
      <c r="AQ11" s="12"/>
      <c r="AR11" s="12"/>
      <c r="AS11" s="12"/>
      <c r="AT11" s="12"/>
      <c r="AU11" s="12"/>
      <c r="AV11" s="12"/>
      <c r="AW11" s="12"/>
      <c r="AX11" s="12"/>
      <c r="AY11" s="12"/>
      <c r="AZ11" s="12"/>
      <c r="BA11" s="12"/>
      <c r="BB11" s="12"/>
      <c r="BC11" s="12"/>
      <c r="BD11" s="12"/>
      <c r="BE11" s="12"/>
      <c r="BF11" s="12"/>
      <c r="BG11" s="12"/>
      <c r="BH11" s="12"/>
      <c r="BI11" s="12"/>
      <c r="BJ11" s="12"/>
      <c r="BK11" s="12"/>
      <c r="BL11" s="12"/>
      <c r="BM11" s="12"/>
      <c r="BN11" s="12"/>
      <c r="BO11" s="12"/>
      <c r="BP11" s="12"/>
      <c r="BQ11" s="12"/>
      <c r="BR11" s="12"/>
      <c r="BS11" s="12"/>
      <c r="BT11" s="12"/>
      <c r="BU11" s="12"/>
      <c r="BV11" s="12"/>
      <c r="BW11" s="12"/>
      <c r="BX11" s="12"/>
      <c r="BY11" s="12"/>
      <c r="BZ11" s="12"/>
      <c r="CA11" s="12"/>
      <c r="CB11" s="12"/>
      <c r="CC11" s="12"/>
      <c r="CD11" s="12"/>
      <c r="CE11" s="12"/>
      <c r="CF11" s="12"/>
      <c r="CG11" s="12"/>
      <c r="CH11" s="12"/>
      <c r="CI11" s="12"/>
      <c r="CJ11" s="12"/>
      <c r="CK11" s="12"/>
      <c r="CL11" s="12"/>
      <c r="CM11" s="12"/>
      <c r="CN11" s="12"/>
      <c r="CO11" s="12"/>
      <c r="CP11" s="12"/>
      <c r="CQ11" s="12"/>
      <c r="CR11" s="12"/>
      <c r="CS11" s="12"/>
      <c r="CT11" s="12"/>
      <c r="CU11" s="12"/>
      <c r="CV11" s="12"/>
      <c r="CW11" s="12"/>
      <c r="CX11" s="12"/>
      <c r="CY11" s="12"/>
      <c r="CZ11" s="12"/>
      <c r="DA11" s="12"/>
      <c r="DB11" s="12"/>
      <c r="DC11" s="12"/>
      <c r="DD11" s="12"/>
      <c r="DE11" s="12"/>
      <c r="DF11" s="12"/>
      <c r="DG11" s="12"/>
      <c r="DH11" s="12"/>
      <c r="DI11" s="12"/>
      <c r="DJ11" s="12"/>
      <c r="DK11" s="12"/>
      <c r="DL11" s="12"/>
      <c r="DM11" s="12"/>
      <c r="DN11" s="12"/>
      <c r="DO11" s="12"/>
      <c r="DP11" s="12"/>
      <c r="DQ11" s="12"/>
      <c r="DR11" s="12"/>
      <c r="DS11" s="12"/>
      <c r="DT11" s="12"/>
      <c r="DU11" s="12"/>
      <c r="DV11" s="12"/>
      <c r="DW11" s="12"/>
      <c r="DX11" s="12"/>
      <c r="DY11" s="12"/>
      <c r="DZ11" s="12"/>
      <c r="EA11" s="12"/>
      <c r="EB11" s="12"/>
      <c r="EC11" s="12"/>
      <c r="ED11" s="12"/>
      <c r="EE11" s="12"/>
      <c r="EF11" s="12"/>
      <c r="EG11" s="12"/>
      <c r="EH11" s="12"/>
      <c r="EI11" s="12"/>
      <c r="EJ11" s="12"/>
      <c r="EK11" s="12"/>
      <c r="EL11" s="12"/>
      <c r="EM11" s="12"/>
      <c r="EN11" s="12"/>
      <c r="EO11" s="12"/>
      <c r="EP11" s="12"/>
      <c r="EQ11" s="12"/>
      <c r="ER11" s="12"/>
      <c r="ES11" s="12"/>
      <c r="ET11" s="12"/>
      <c r="EU11" s="12"/>
      <c r="EV11" s="12"/>
      <c r="EW11" s="12"/>
      <c r="EX11" s="12"/>
      <c r="EY11" s="12"/>
      <c r="EZ11" s="12"/>
      <c r="FA11" s="12"/>
      <c r="FB11" s="12"/>
      <c r="FC11" s="12"/>
      <c r="FD11" s="12"/>
      <c r="FE11" s="12"/>
      <c r="FF11" s="12"/>
      <c r="FG11" s="12"/>
      <c r="FH11" s="12"/>
      <c r="FI11" s="12"/>
      <c r="FJ11" s="12"/>
      <c r="FK11" s="12"/>
      <c r="FL11" s="12"/>
      <c r="FM11" s="12"/>
      <c r="FN11" s="12"/>
      <c r="FO11" s="12"/>
      <c r="FP11" s="12"/>
      <c r="FQ11" s="12"/>
      <c r="FR11" s="12"/>
      <c r="FS11" s="12"/>
      <c r="FT11" s="12"/>
      <c r="FU11" s="12"/>
      <c r="FV11" s="12"/>
      <c r="FW11" s="12"/>
      <c r="FX11" s="12"/>
      <c r="FY11" s="12"/>
      <c r="FZ11" s="12"/>
      <c r="GA11" s="12"/>
      <c r="GB11" s="12"/>
      <c r="GC11" s="12"/>
      <c r="GD11" s="12"/>
      <c r="GE11" s="12"/>
      <c r="GF11" s="12"/>
      <c r="GG11" s="12"/>
      <c r="GH11" s="12"/>
      <c r="GI11" s="12"/>
      <c r="GJ11" s="12"/>
      <c r="GK11" s="12"/>
      <c r="GL11" s="12"/>
      <c r="GM11" s="12"/>
      <c r="GN11" s="12"/>
      <c r="GO11" s="12"/>
      <c r="GP11" s="12"/>
      <c r="GQ11" s="12"/>
      <c r="GR11" s="12"/>
      <c r="GS11" s="12"/>
      <c r="GT11" s="12"/>
      <c r="GU11" s="12"/>
      <c r="GV11" s="12"/>
      <c r="GW11" s="12"/>
      <c r="GX11" s="12"/>
      <c r="GY11" s="12"/>
      <c r="GZ11" s="12"/>
      <c r="HA11" s="12"/>
      <c r="HB11" s="12"/>
      <c r="HC11" s="12"/>
      <c r="HD11" s="12"/>
      <c r="HE11" s="12"/>
      <c r="HF11" s="12"/>
      <c r="HG11" s="12"/>
      <c r="HH11" s="12"/>
      <c r="HI11" s="12"/>
      <c r="HJ11" s="12"/>
      <c r="HK11" s="12"/>
      <c r="HL11" s="12"/>
      <c r="HM11" s="12"/>
      <c r="HN11" s="12"/>
      <c r="HO11" s="12"/>
      <c r="HP11" s="12"/>
      <c r="HQ11" s="12"/>
      <c r="HR11" s="12"/>
      <c r="HS11" s="12"/>
      <c r="HT11" s="12"/>
      <c r="HU11" s="12"/>
      <c r="HV11" s="12"/>
      <c r="HW11" s="12"/>
      <c r="HX11" s="12"/>
      <c r="HY11" s="12"/>
      <c r="HZ11" s="12"/>
      <c r="IA11" s="12"/>
      <c r="IB11" s="12"/>
      <c r="IC11" s="12"/>
      <c r="ID11" s="12"/>
      <c r="IE11" s="12"/>
      <c r="IF11" s="12"/>
      <c r="IG11" s="12"/>
      <c r="IH11" s="12"/>
      <c r="II11" s="12"/>
      <c r="IJ11" s="12"/>
      <c r="IK11" s="12"/>
      <c r="IL11" s="12"/>
      <c r="IM11" s="12"/>
      <c r="IN11" s="12"/>
      <c r="IO11" s="12"/>
      <c r="IP11" s="12"/>
      <c r="IQ11" s="12"/>
      <c r="IR11" s="12"/>
      <c r="IS11" s="12"/>
      <c r="IT11" s="12"/>
      <c r="IU11" s="12"/>
      <c r="IV11" s="12"/>
    </row>
    <row r="12" spans="1:256" ht="35.1" customHeight="1">
      <c r="A12" s="28" t="s">
        <v>1382</v>
      </c>
      <c r="B12" s="23">
        <f t="shared" si="0"/>
        <v>0</v>
      </c>
      <c r="C12" s="23">
        <v>0</v>
      </c>
      <c r="D12" s="24">
        <v>0</v>
      </c>
      <c r="E12" s="25">
        <v>0</v>
      </c>
      <c r="F12" s="26"/>
      <c r="G12" s="12"/>
      <c r="H12" s="12"/>
      <c r="I12" s="12"/>
      <c r="J12" s="12"/>
      <c r="K12" s="12"/>
      <c r="L12" s="12"/>
      <c r="M12" s="12"/>
      <c r="N12" s="12"/>
      <c r="O12" s="12"/>
      <c r="P12" s="12"/>
      <c r="Q12" s="12"/>
      <c r="R12" s="12"/>
      <c r="S12" s="12"/>
      <c r="T12" s="12"/>
      <c r="U12" s="12"/>
      <c r="V12" s="12"/>
      <c r="W12" s="12"/>
      <c r="X12" s="12"/>
      <c r="Y12" s="12"/>
      <c r="Z12" s="12"/>
      <c r="AA12" s="12"/>
      <c r="AB12" s="12"/>
      <c r="AC12" s="12"/>
      <c r="AD12" s="12"/>
      <c r="AE12" s="12"/>
      <c r="AF12" s="12"/>
      <c r="AG12" s="12"/>
      <c r="AH12" s="12"/>
      <c r="AI12" s="12"/>
      <c r="AJ12" s="12"/>
      <c r="AK12" s="12"/>
      <c r="AL12" s="12"/>
      <c r="AM12" s="12"/>
      <c r="AN12" s="12"/>
      <c r="AO12" s="12"/>
      <c r="AP12" s="12"/>
      <c r="AQ12" s="12"/>
      <c r="AR12" s="12"/>
      <c r="AS12" s="12"/>
      <c r="AT12" s="12"/>
      <c r="AU12" s="12"/>
      <c r="AV12" s="12"/>
      <c r="AW12" s="12"/>
      <c r="AX12" s="12"/>
      <c r="AY12" s="12"/>
      <c r="AZ12" s="12"/>
      <c r="BA12" s="12"/>
      <c r="BB12" s="12"/>
      <c r="BC12" s="12"/>
      <c r="BD12" s="12"/>
      <c r="BE12" s="12"/>
      <c r="BF12" s="12"/>
      <c r="BG12" s="12"/>
      <c r="BH12" s="12"/>
      <c r="BI12" s="12"/>
      <c r="BJ12" s="12"/>
      <c r="BK12" s="12"/>
      <c r="BL12" s="12"/>
      <c r="BM12" s="12"/>
      <c r="BN12" s="12"/>
      <c r="BO12" s="12"/>
      <c r="BP12" s="12"/>
      <c r="BQ12" s="12"/>
      <c r="BR12" s="12"/>
      <c r="BS12" s="12"/>
      <c r="BT12" s="12"/>
      <c r="BU12" s="12"/>
      <c r="BV12" s="12"/>
      <c r="BW12" s="12"/>
      <c r="BX12" s="12"/>
      <c r="BY12" s="12"/>
      <c r="BZ12" s="12"/>
      <c r="CA12" s="12"/>
      <c r="CB12" s="12"/>
      <c r="CC12" s="12"/>
      <c r="CD12" s="12"/>
      <c r="CE12" s="12"/>
      <c r="CF12" s="12"/>
      <c r="CG12" s="12"/>
      <c r="CH12" s="12"/>
      <c r="CI12" s="12"/>
      <c r="CJ12" s="12"/>
      <c r="CK12" s="12"/>
      <c r="CL12" s="12"/>
      <c r="CM12" s="12"/>
      <c r="CN12" s="12"/>
      <c r="CO12" s="12"/>
      <c r="CP12" s="12"/>
      <c r="CQ12" s="12"/>
      <c r="CR12" s="12"/>
      <c r="CS12" s="12"/>
      <c r="CT12" s="12"/>
      <c r="CU12" s="12"/>
      <c r="CV12" s="12"/>
      <c r="CW12" s="12"/>
      <c r="CX12" s="12"/>
      <c r="CY12" s="12"/>
      <c r="CZ12" s="12"/>
      <c r="DA12" s="12"/>
      <c r="DB12" s="12"/>
      <c r="DC12" s="12"/>
      <c r="DD12" s="12"/>
      <c r="DE12" s="12"/>
      <c r="DF12" s="12"/>
      <c r="DG12" s="12"/>
      <c r="DH12" s="12"/>
      <c r="DI12" s="12"/>
      <c r="DJ12" s="12"/>
      <c r="DK12" s="12"/>
      <c r="DL12" s="12"/>
      <c r="DM12" s="12"/>
      <c r="DN12" s="12"/>
      <c r="DO12" s="12"/>
      <c r="DP12" s="12"/>
      <c r="DQ12" s="12"/>
      <c r="DR12" s="12"/>
      <c r="DS12" s="12"/>
      <c r="DT12" s="12"/>
      <c r="DU12" s="12"/>
      <c r="DV12" s="12"/>
      <c r="DW12" s="12"/>
      <c r="DX12" s="12"/>
      <c r="DY12" s="12"/>
      <c r="DZ12" s="12"/>
      <c r="EA12" s="12"/>
      <c r="EB12" s="12"/>
      <c r="EC12" s="12"/>
      <c r="ED12" s="12"/>
      <c r="EE12" s="12"/>
      <c r="EF12" s="12"/>
      <c r="EG12" s="12"/>
      <c r="EH12" s="12"/>
      <c r="EI12" s="12"/>
      <c r="EJ12" s="12"/>
      <c r="EK12" s="12"/>
      <c r="EL12" s="12"/>
      <c r="EM12" s="12"/>
      <c r="EN12" s="12"/>
      <c r="EO12" s="12"/>
      <c r="EP12" s="12"/>
      <c r="EQ12" s="12"/>
      <c r="ER12" s="12"/>
      <c r="ES12" s="12"/>
      <c r="ET12" s="12"/>
      <c r="EU12" s="12"/>
      <c r="EV12" s="12"/>
      <c r="EW12" s="12"/>
      <c r="EX12" s="12"/>
      <c r="EY12" s="12"/>
      <c r="EZ12" s="12"/>
      <c r="FA12" s="12"/>
      <c r="FB12" s="12"/>
      <c r="FC12" s="12"/>
      <c r="FD12" s="12"/>
      <c r="FE12" s="12"/>
      <c r="FF12" s="12"/>
      <c r="FG12" s="12"/>
      <c r="FH12" s="12"/>
      <c r="FI12" s="12"/>
      <c r="FJ12" s="12"/>
      <c r="FK12" s="12"/>
      <c r="FL12" s="12"/>
      <c r="FM12" s="12"/>
      <c r="FN12" s="12"/>
      <c r="FO12" s="12"/>
      <c r="FP12" s="12"/>
      <c r="FQ12" s="12"/>
      <c r="FR12" s="12"/>
      <c r="FS12" s="12"/>
      <c r="FT12" s="12"/>
      <c r="FU12" s="12"/>
      <c r="FV12" s="12"/>
      <c r="FW12" s="12"/>
      <c r="FX12" s="12"/>
      <c r="FY12" s="12"/>
      <c r="FZ12" s="12"/>
      <c r="GA12" s="12"/>
      <c r="GB12" s="12"/>
      <c r="GC12" s="12"/>
      <c r="GD12" s="12"/>
      <c r="GE12" s="12"/>
      <c r="GF12" s="12"/>
      <c r="GG12" s="12"/>
      <c r="GH12" s="12"/>
      <c r="GI12" s="12"/>
      <c r="GJ12" s="12"/>
      <c r="GK12" s="12"/>
      <c r="GL12" s="12"/>
      <c r="GM12" s="12"/>
      <c r="GN12" s="12"/>
      <c r="GO12" s="12"/>
      <c r="GP12" s="12"/>
      <c r="GQ12" s="12"/>
      <c r="GR12" s="12"/>
      <c r="GS12" s="12"/>
      <c r="GT12" s="12"/>
      <c r="GU12" s="12"/>
      <c r="GV12" s="12"/>
      <c r="GW12" s="12"/>
      <c r="GX12" s="12"/>
      <c r="GY12" s="12"/>
      <c r="GZ12" s="12"/>
      <c r="HA12" s="12"/>
      <c r="HB12" s="12"/>
      <c r="HC12" s="12"/>
      <c r="HD12" s="12"/>
      <c r="HE12" s="12"/>
      <c r="HF12" s="12"/>
      <c r="HG12" s="12"/>
      <c r="HH12" s="12"/>
      <c r="HI12" s="12"/>
      <c r="HJ12" s="12"/>
      <c r="HK12" s="12"/>
      <c r="HL12" s="12"/>
      <c r="HM12" s="12"/>
      <c r="HN12" s="12"/>
      <c r="HO12" s="12"/>
      <c r="HP12" s="12"/>
      <c r="HQ12" s="12"/>
      <c r="HR12" s="12"/>
      <c r="HS12" s="12"/>
      <c r="HT12" s="12"/>
      <c r="HU12" s="12"/>
      <c r="HV12" s="12"/>
      <c r="HW12" s="12"/>
      <c r="HX12" s="12"/>
      <c r="HY12" s="12"/>
      <c r="HZ12" s="12"/>
      <c r="IA12" s="12"/>
      <c r="IB12" s="12"/>
      <c r="IC12" s="12"/>
      <c r="ID12" s="12"/>
      <c r="IE12" s="12"/>
      <c r="IF12" s="12"/>
      <c r="IG12" s="12"/>
      <c r="IH12" s="12"/>
      <c r="II12" s="12"/>
      <c r="IJ12" s="12"/>
      <c r="IK12" s="12"/>
      <c r="IL12" s="12"/>
      <c r="IM12" s="12"/>
      <c r="IN12" s="12"/>
      <c r="IO12" s="12"/>
      <c r="IP12" s="12"/>
      <c r="IQ12" s="12"/>
      <c r="IR12" s="12"/>
      <c r="IS12" s="12"/>
      <c r="IT12" s="12"/>
      <c r="IU12" s="12"/>
      <c r="IV12" s="12"/>
    </row>
    <row r="13" spans="1:256" ht="35.1" customHeight="1">
      <c r="A13" s="28" t="s">
        <v>1383</v>
      </c>
      <c r="B13" s="23">
        <f t="shared" si="0"/>
        <v>0</v>
      </c>
      <c r="C13" s="23">
        <v>0</v>
      </c>
      <c r="D13" s="24">
        <v>0</v>
      </c>
      <c r="E13" s="25">
        <v>0</v>
      </c>
      <c r="F13" s="26"/>
      <c r="G13" s="12"/>
      <c r="H13" s="12"/>
      <c r="I13" s="12"/>
      <c r="J13" s="12"/>
      <c r="K13" s="12"/>
      <c r="L13" s="12"/>
      <c r="M13" s="12"/>
      <c r="N13" s="12"/>
      <c r="O13" s="12"/>
      <c r="P13" s="12"/>
      <c r="Q13" s="12"/>
      <c r="R13" s="12"/>
      <c r="S13" s="12"/>
      <c r="T13" s="12"/>
      <c r="U13" s="12"/>
      <c r="V13" s="12"/>
      <c r="W13" s="12"/>
      <c r="X13" s="12"/>
      <c r="Y13" s="12"/>
      <c r="Z13" s="12"/>
      <c r="AA13" s="12"/>
      <c r="AB13" s="12"/>
      <c r="AC13" s="12"/>
      <c r="AD13" s="12"/>
      <c r="AE13" s="12"/>
      <c r="AF13" s="12"/>
      <c r="AG13" s="12"/>
      <c r="AH13" s="12"/>
      <c r="AI13" s="12"/>
      <c r="AJ13" s="12"/>
      <c r="AK13" s="12"/>
      <c r="AL13" s="12"/>
      <c r="AM13" s="12"/>
      <c r="AN13" s="12"/>
      <c r="AO13" s="12"/>
      <c r="AP13" s="12"/>
      <c r="AQ13" s="12"/>
      <c r="AR13" s="12"/>
      <c r="AS13" s="12"/>
      <c r="AT13" s="12"/>
      <c r="AU13" s="12"/>
      <c r="AV13" s="12"/>
      <c r="AW13" s="12"/>
      <c r="AX13" s="12"/>
      <c r="AY13" s="12"/>
      <c r="AZ13" s="12"/>
      <c r="BA13" s="12"/>
      <c r="BB13" s="12"/>
      <c r="BC13" s="12"/>
      <c r="BD13" s="12"/>
      <c r="BE13" s="12"/>
      <c r="BF13" s="12"/>
      <c r="BG13" s="12"/>
      <c r="BH13" s="12"/>
      <c r="BI13" s="12"/>
      <c r="BJ13" s="12"/>
      <c r="BK13" s="12"/>
      <c r="BL13" s="12"/>
      <c r="BM13" s="12"/>
      <c r="BN13" s="12"/>
      <c r="BO13" s="12"/>
      <c r="BP13" s="12"/>
      <c r="BQ13" s="12"/>
      <c r="BR13" s="12"/>
      <c r="BS13" s="12"/>
      <c r="BT13" s="12"/>
      <c r="BU13" s="12"/>
      <c r="BV13" s="12"/>
      <c r="BW13" s="12"/>
      <c r="BX13" s="12"/>
      <c r="BY13" s="12"/>
      <c r="BZ13" s="12"/>
      <c r="CA13" s="12"/>
      <c r="CB13" s="12"/>
      <c r="CC13" s="12"/>
      <c r="CD13" s="12"/>
      <c r="CE13" s="12"/>
      <c r="CF13" s="12"/>
      <c r="CG13" s="12"/>
      <c r="CH13" s="12"/>
      <c r="CI13" s="12"/>
      <c r="CJ13" s="12"/>
      <c r="CK13" s="12"/>
      <c r="CL13" s="12"/>
      <c r="CM13" s="12"/>
      <c r="CN13" s="12"/>
      <c r="CO13" s="12"/>
      <c r="CP13" s="12"/>
      <c r="CQ13" s="12"/>
      <c r="CR13" s="12"/>
      <c r="CS13" s="12"/>
      <c r="CT13" s="12"/>
      <c r="CU13" s="12"/>
      <c r="CV13" s="12"/>
      <c r="CW13" s="12"/>
      <c r="CX13" s="12"/>
      <c r="CY13" s="12"/>
      <c r="CZ13" s="12"/>
      <c r="DA13" s="12"/>
      <c r="DB13" s="12"/>
      <c r="DC13" s="12"/>
      <c r="DD13" s="12"/>
      <c r="DE13" s="12"/>
      <c r="DF13" s="12"/>
      <c r="DG13" s="12"/>
      <c r="DH13" s="12"/>
      <c r="DI13" s="12"/>
      <c r="DJ13" s="12"/>
      <c r="DK13" s="12"/>
      <c r="DL13" s="12"/>
      <c r="DM13" s="12"/>
      <c r="DN13" s="12"/>
      <c r="DO13" s="12"/>
      <c r="DP13" s="12"/>
      <c r="DQ13" s="12"/>
      <c r="DR13" s="12"/>
      <c r="DS13" s="12"/>
      <c r="DT13" s="12"/>
      <c r="DU13" s="12"/>
      <c r="DV13" s="12"/>
      <c r="DW13" s="12"/>
      <c r="DX13" s="12"/>
      <c r="DY13" s="12"/>
      <c r="DZ13" s="12"/>
      <c r="EA13" s="12"/>
      <c r="EB13" s="12"/>
      <c r="EC13" s="12"/>
      <c r="ED13" s="12"/>
      <c r="EE13" s="12"/>
      <c r="EF13" s="12"/>
      <c r="EG13" s="12"/>
      <c r="EH13" s="12"/>
      <c r="EI13" s="12"/>
      <c r="EJ13" s="12"/>
      <c r="EK13" s="12"/>
      <c r="EL13" s="12"/>
      <c r="EM13" s="12"/>
      <c r="EN13" s="12"/>
      <c r="EO13" s="12"/>
      <c r="EP13" s="12"/>
      <c r="EQ13" s="12"/>
      <c r="ER13" s="12"/>
      <c r="ES13" s="12"/>
      <c r="ET13" s="12"/>
      <c r="EU13" s="12"/>
      <c r="EV13" s="12"/>
      <c r="EW13" s="12"/>
      <c r="EX13" s="12"/>
      <c r="EY13" s="12"/>
      <c r="EZ13" s="12"/>
      <c r="FA13" s="12"/>
      <c r="FB13" s="12"/>
      <c r="FC13" s="12"/>
      <c r="FD13" s="12"/>
      <c r="FE13" s="12"/>
      <c r="FF13" s="12"/>
      <c r="FG13" s="12"/>
      <c r="FH13" s="12"/>
      <c r="FI13" s="12"/>
      <c r="FJ13" s="12"/>
      <c r="FK13" s="12"/>
      <c r="FL13" s="12"/>
      <c r="FM13" s="12"/>
      <c r="FN13" s="12"/>
      <c r="FO13" s="12"/>
      <c r="FP13" s="12"/>
      <c r="FQ13" s="12"/>
      <c r="FR13" s="12"/>
      <c r="FS13" s="12"/>
      <c r="FT13" s="12"/>
      <c r="FU13" s="12"/>
      <c r="FV13" s="12"/>
      <c r="FW13" s="12"/>
      <c r="FX13" s="12"/>
      <c r="FY13" s="12"/>
      <c r="FZ13" s="12"/>
      <c r="GA13" s="12"/>
      <c r="GB13" s="12"/>
      <c r="GC13" s="12"/>
      <c r="GD13" s="12"/>
      <c r="GE13" s="12"/>
      <c r="GF13" s="12"/>
      <c r="GG13" s="12"/>
      <c r="GH13" s="12"/>
      <c r="GI13" s="12"/>
      <c r="GJ13" s="12"/>
      <c r="GK13" s="12"/>
      <c r="GL13" s="12"/>
      <c r="GM13" s="12"/>
      <c r="GN13" s="12"/>
      <c r="GO13" s="12"/>
      <c r="GP13" s="12"/>
      <c r="GQ13" s="12"/>
      <c r="GR13" s="12"/>
      <c r="GS13" s="12"/>
      <c r="GT13" s="12"/>
      <c r="GU13" s="12"/>
      <c r="GV13" s="12"/>
      <c r="GW13" s="12"/>
      <c r="GX13" s="12"/>
      <c r="GY13" s="12"/>
      <c r="GZ13" s="12"/>
      <c r="HA13" s="12"/>
      <c r="HB13" s="12"/>
      <c r="HC13" s="12"/>
      <c r="HD13" s="12"/>
      <c r="HE13" s="12"/>
      <c r="HF13" s="12"/>
      <c r="HG13" s="12"/>
      <c r="HH13" s="12"/>
      <c r="HI13" s="12"/>
      <c r="HJ13" s="12"/>
      <c r="HK13" s="12"/>
      <c r="HL13" s="12"/>
      <c r="HM13" s="12"/>
      <c r="HN13" s="12"/>
      <c r="HO13" s="12"/>
      <c r="HP13" s="12"/>
      <c r="HQ13" s="12"/>
      <c r="HR13" s="12"/>
      <c r="HS13" s="12"/>
      <c r="HT13" s="12"/>
      <c r="HU13" s="12"/>
      <c r="HV13" s="12"/>
      <c r="HW13" s="12"/>
      <c r="HX13" s="12"/>
      <c r="HY13" s="12"/>
      <c r="HZ13" s="12"/>
      <c r="IA13" s="12"/>
      <c r="IB13" s="12"/>
      <c r="IC13" s="12"/>
      <c r="ID13" s="12"/>
      <c r="IE13" s="12"/>
      <c r="IF13" s="12"/>
      <c r="IG13" s="12"/>
      <c r="IH13" s="12"/>
      <c r="II13" s="12"/>
      <c r="IJ13" s="12"/>
      <c r="IK13" s="12"/>
      <c r="IL13" s="12"/>
      <c r="IM13" s="12"/>
      <c r="IN13" s="12"/>
      <c r="IO13" s="12"/>
      <c r="IP13" s="12"/>
      <c r="IQ13" s="12"/>
      <c r="IR13" s="12"/>
      <c r="IS13" s="12"/>
      <c r="IT13" s="12"/>
      <c r="IU13" s="12"/>
      <c r="IV13" s="12"/>
    </row>
  </sheetData>
  <mergeCells count="2">
    <mergeCell ref="A2:F2"/>
    <mergeCell ref="B3:D3"/>
  </mergeCells>
  <phoneticPr fontId="56" type="noConversion"/>
  <pageMargins left="0.75" right="0.75" top="1" bottom="1" header="0.5" footer="0.5"/>
  <pageSetup paperSize="9" orientation="landscape"/>
</worksheet>
</file>

<file path=xl/worksheets/sheet24.xml><?xml version="1.0" encoding="utf-8"?>
<worksheet xmlns="http://schemas.openxmlformats.org/spreadsheetml/2006/main" xmlns:r="http://schemas.openxmlformats.org/officeDocument/2006/relationships">
  <dimension ref="A1:IV13"/>
  <sheetViews>
    <sheetView topLeftCell="A2" workbookViewId="0">
      <selection activeCell="A2" sqref="A2:F2"/>
    </sheetView>
  </sheetViews>
  <sheetFormatPr defaultColWidth="9" defaultRowHeight="13.5"/>
  <cols>
    <col min="1" max="1" width="31.625" customWidth="1"/>
    <col min="2" max="6" width="18.5" customWidth="1"/>
  </cols>
  <sheetData>
    <row r="1" spans="1:256" ht="18" customHeight="1">
      <c r="A1" s="12" t="s">
        <v>1394</v>
      </c>
      <c r="B1" s="12"/>
      <c r="C1" s="12"/>
      <c r="D1" s="12"/>
      <c r="E1" s="12"/>
      <c r="F1" s="13"/>
      <c r="G1" s="12"/>
      <c r="H1" s="12"/>
      <c r="I1" s="12"/>
      <c r="J1" s="12"/>
      <c r="K1" s="12"/>
      <c r="L1" s="12"/>
      <c r="M1" s="12"/>
      <c r="N1" s="12"/>
      <c r="O1" s="12"/>
      <c r="P1" s="12"/>
      <c r="Q1" s="12"/>
      <c r="R1" s="12"/>
      <c r="S1" s="12"/>
      <c r="T1" s="12"/>
      <c r="U1" s="12"/>
      <c r="V1" s="12"/>
      <c r="W1" s="12"/>
      <c r="X1" s="12"/>
      <c r="Y1" s="12"/>
      <c r="Z1" s="12"/>
      <c r="AA1" s="12"/>
      <c r="AB1" s="12"/>
      <c r="AC1" s="12"/>
      <c r="AD1" s="12"/>
      <c r="AE1" s="12"/>
      <c r="AF1" s="12"/>
      <c r="AG1" s="12"/>
      <c r="AH1" s="12"/>
      <c r="AI1" s="12"/>
      <c r="AJ1" s="12"/>
      <c r="AK1" s="12"/>
      <c r="AL1" s="12"/>
      <c r="AM1" s="12"/>
      <c r="AN1" s="12"/>
      <c r="AO1" s="12"/>
      <c r="AP1" s="12"/>
      <c r="AQ1" s="12"/>
      <c r="AR1" s="12"/>
      <c r="AS1" s="12"/>
      <c r="AT1" s="12"/>
      <c r="AU1" s="12"/>
      <c r="AV1" s="12"/>
      <c r="AW1" s="12"/>
      <c r="AX1" s="12"/>
      <c r="AY1" s="12"/>
      <c r="AZ1" s="12"/>
      <c r="BA1" s="12"/>
      <c r="BB1" s="12"/>
      <c r="BC1" s="12"/>
      <c r="BD1" s="12"/>
      <c r="BE1" s="12"/>
      <c r="BF1" s="12"/>
      <c r="BG1" s="12"/>
      <c r="BH1" s="12"/>
      <c r="BI1" s="12"/>
      <c r="BJ1" s="12"/>
      <c r="BK1" s="12"/>
      <c r="BL1" s="12"/>
      <c r="BM1" s="12"/>
      <c r="BN1" s="12"/>
      <c r="BO1" s="12"/>
      <c r="BP1" s="12"/>
      <c r="BQ1" s="12"/>
      <c r="BR1" s="12"/>
      <c r="BS1" s="12"/>
      <c r="BT1" s="12"/>
      <c r="BU1" s="12"/>
      <c r="BV1" s="12"/>
      <c r="BW1" s="12"/>
      <c r="BX1" s="12"/>
      <c r="BY1" s="12"/>
      <c r="BZ1" s="12"/>
      <c r="CA1" s="12"/>
      <c r="CB1" s="12"/>
      <c r="CC1" s="12"/>
      <c r="CD1" s="12"/>
      <c r="CE1" s="12"/>
      <c r="CF1" s="12"/>
      <c r="CG1" s="12"/>
      <c r="CH1" s="12"/>
      <c r="CI1" s="12"/>
      <c r="CJ1" s="12"/>
      <c r="CK1" s="12"/>
      <c r="CL1" s="12"/>
      <c r="CM1" s="12"/>
      <c r="CN1" s="12"/>
      <c r="CO1" s="12"/>
      <c r="CP1" s="12"/>
      <c r="CQ1" s="12"/>
      <c r="CR1" s="12"/>
      <c r="CS1" s="12"/>
      <c r="CT1" s="12"/>
      <c r="CU1" s="12"/>
      <c r="CV1" s="12"/>
      <c r="CW1" s="12"/>
      <c r="CX1" s="12"/>
      <c r="CY1" s="12"/>
      <c r="CZ1" s="12"/>
      <c r="DA1" s="12"/>
      <c r="DB1" s="12"/>
      <c r="DC1" s="12"/>
      <c r="DD1" s="12"/>
      <c r="DE1" s="12"/>
      <c r="DF1" s="12"/>
      <c r="DG1" s="12"/>
      <c r="DH1" s="12"/>
      <c r="DI1" s="12"/>
      <c r="DJ1" s="12"/>
      <c r="DK1" s="12"/>
      <c r="DL1" s="12"/>
      <c r="DM1" s="12"/>
      <c r="DN1" s="12"/>
      <c r="DO1" s="12"/>
      <c r="DP1" s="12"/>
      <c r="DQ1" s="12"/>
      <c r="DR1" s="12"/>
      <c r="DS1" s="12"/>
      <c r="DT1" s="12"/>
      <c r="DU1" s="12"/>
      <c r="DV1" s="12"/>
      <c r="DW1" s="12"/>
      <c r="DX1" s="12"/>
      <c r="DY1" s="12"/>
      <c r="DZ1" s="12"/>
      <c r="EA1" s="12"/>
      <c r="EB1" s="12"/>
      <c r="EC1" s="12"/>
      <c r="ED1" s="12"/>
      <c r="EE1" s="12"/>
      <c r="EF1" s="12"/>
      <c r="EG1" s="12"/>
      <c r="EH1" s="12"/>
      <c r="EI1" s="12"/>
      <c r="EJ1" s="12"/>
      <c r="EK1" s="12"/>
      <c r="EL1" s="12"/>
      <c r="EM1" s="12"/>
      <c r="EN1" s="12"/>
      <c r="EO1" s="12"/>
      <c r="EP1" s="12"/>
      <c r="EQ1" s="12"/>
      <c r="ER1" s="12"/>
      <c r="ES1" s="12"/>
      <c r="ET1" s="12"/>
      <c r="EU1" s="12"/>
      <c r="EV1" s="12"/>
      <c r="EW1" s="12"/>
      <c r="EX1" s="12"/>
      <c r="EY1" s="12"/>
      <c r="EZ1" s="12"/>
      <c r="FA1" s="12"/>
      <c r="FB1" s="12"/>
      <c r="FC1" s="12"/>
      <c r="FD1" s="12"/>
      <c r="FE1" s="12"/>
      <c r="FF1" s="12"/>
      <c r="FG1" s="12"/>
      <c r="FH1" s="12"/>
      <c r="FI1" s="12"/>
      <c r="FJ1" s="12"/>
      <c r="FK1" s="12"/>
      <c r="FL1" s="12"/>
      <c r="FM1" s="12"/>
      <c r="FN1" s="12"/>
      <c r="FO1" s="12"/>
      <c r="FP1" s="12"/>
      <c r="FQ1" s="12"/>
      <c r="FR1" s="12"/>
      <c r="FS1" s="12"/>
      <c r="FT1" s="12"/>
      <c r="FU1" s="12"/>
      <c r="FV1" s="12"/>
      <c r="FW1" s="12"/>
      <c r="FX1" s="12"/>
      <c r="FY1" s="12"/>
      <c r="FZ1" s="12"/>
      <c r="GA1" s="12"/>
      <c r="GB1" s="12"/>
      <c r="GC1" s="12"/>
      <c r="GD1" s="12"/>
      <c r="GE1" s="12"/>
      <c r="GF1" s="12"/>
      <c r="GG1" s="12"/>
      <c r="GH1" s="12"/>
      <c r="GI1" s="12"/>
      <c r="GJ1" s="12"/>
      <c r="GK1" s="12"/>
      <c r="GL1" s="12"/>
      <c r="GM1" s="12"/>
      <c r="GN1" s="12"/>
      <c r="GO1" s="12"/>
      <c r="GP1" s="12"/>
      <c r="GQ1" s="12"/>
      <c r="GR1" s="12"/>
      <c r="GS1" s="12"/>
      <c r="GT1" s="12"/>
      <c r="GU1" s="12"/>
      <c r="GV1" s="12"/>
      <c r="GW1" s="12"/>
      <c r="GX1" s="12"/>
      <c r="GY1" s="12"/>
      <c r="GZ1" s="12"/>
      <c r="HA1" s="12"/>
      <c r="HB1" s="12"/>
      <c r="HC1" s="12"/>
      <c r="HD1" s="12"/>
      <c r="HE1" s="12"/>
      <c r="HF1" s="12"/>
      <c r="HG1" s="12"/>
      <c r="HH1" s="12"/>
      <c r="HI1" s="12"/>
      <c r="HJ1" s="12"/>
      <c r="HK1" s="12"/>
      <c r="HL1" s="12"/>
      <c r="HM1" s="12"/>
      <c r="HN1" s="12"/>
      <c r="HO1" s="12"/>
      <c r="HP1" s="12"/>
      <c r="HQ1" s="12"/>
      <c r="HR1" s="12"/>
      <c r="HS1" s="12"/>
      <c r="HT1" s="12"/>
      <c r="HU1" s="12"/>
      <c r="HV1" s="12"/>
      <c r="HW1" s="12"/>
      <c r="HX1" s="12"/>
      <c r="HY1" s="12"/>
      <c r="HZ1" s="12"/>
      <c r="IA1" s="12"/>
      <c r="IB1" s="12"/>
      <c r="IC1" s="12"/>
      <c r="ID1" s="12"/>
      <c r="IE1" s="12"/>
      <c r="IF1" s="12"/>
      <c r="IG1" s="12"/>
      <c r="IH1" s="12"/>
      <c r="II1" s="12"/>
      <c r="IJ1" s="12"/>
      <c r="IK1" s="12"/>
      <c r="IL1" s="12"/>
      <c r="IM1" s="12"/>
      <c r="IN1" s="12"/>
      <c r="IO1" s="12"/>
      <c r="IP1" s="12"/>
      <c r="IQ1" s="12"/>
      <c r="IR1" s="12"/>
      <c r="IS1" s="12"/>
      <c r="IT1" s="12"/>
      <c r="IU1" s="12"/>
      <c r="IV1" s="12"/>
    </row>
    <row r="2" spans="1:256" ht="27" customHeight="1">
      <c r="A2" s="422" t="s">
        <v>1395</v>
      </c>
      <c r="B2" s="422"/>
      <c r="C2" s="422"/>
      <c r="D2" s="422"/>
      <c r="E2" s="422"/>
      <c r="F2" s="422"/>
      <c r="G2" s="12"/>
      <c r="H2" s="12"/>
      <c r="I2" s="12"/>
      <c r="J2" s="12"/>
      <c r="K2" s="12"/>
      <c r="L2" s="12"/>
      <c r="M2" s="12"/>
      <c r="N2" s="12"/>
      <c r="O2" s="12"/>
      <c r="P2" s="12"/>
      <c r="Q2" s="12"/>
      <c r="R2" s="12"/>
      <c r="S2" s="12"/>
      <c r="T2" s="12"/>
      <c r="U2" s="12"/>
      <c r="V2" s="12"/>
      <c r="W2" s="12"/>
      <c r="X2" s="12"/>
      <c r="Y2" s="12"/>
      <c r="Z2" s="12"/>
      <c r="AA2" s="12"/>
      <c r="AB2" s="12"/>
      <c r="AC2" s="12"/>
      <c r="AD2" s="12"/>
      <c r="AE2" s="12"/>
      <c r="AF2" s="12"/>
      <c r="AG2" s="12"/>
      <c r="AH2" s="12"/>
      <c r="AI2" s="12"/>
      <c r="AJ2" s="12"/>
      <c r="AK2" s="12"/>
      <c r="AL2" s="12"/>
      <c r="AM2" s="12"/>
      <c r="AN2" s="12"/>
      <c r="AO2" s="12"/>
      <c r="AP2" s="12"/>
      <c r="AQ2" s="12"/>
      <c r="AR2" s="12"/>
      <c r="AS2" s="12"/>
      <c r="AT2" s="12"/>
      <c r="AU2" s="12"/>
      <c r="AV2" s="12"/>
      <c r="AW2" s="12"/>
      <c r="AX2" s="12"/>
      <c r="AY2" s="12"/>
      <c r="AZ2" s="12"/>
      <c r="BA2" s="12"/>
      <c r="BB2" s="12"/>
      <c r="BC2" s="12"/>
      <c r="BD2" s="12"/>
      <c r="BE2" s="12"/>
      <c r="BF2" s="12"/>
      <c r="BG2" s="12"/>
      <c r="BH2" s="12"/>
      <c r="BI2" s="12"/>
      <c r="BJ2" s="12"/>
      <c r="BK2" s="12"/>
      <c r="BL2" s="12"/>
      <c r="BM2" s="12"/>
      <c r="BN2" s="12"/>
      <c r="BO2" s="12"/>
      <c r="BP2" s="12"/>
      <c r="BQ2" s="12"/>
      <c r="BR2" s="12"/>
      <c r="BS2" s="12"/>
      <c r="BT2" s="12"/>
      <c r="BU2" s="12"/>
      <c r="BV2" s="12"/>
      <c r="BW2" s="12"/>
      <c r="BX2" s="12"/>
      <c r="BY2" s="12"/>
      <c r="BZ2" s="12"/>
      <c r="CA2" s="12"/>
      <c r="CB2" s="12"/>
      <c r="CC2" s="12"/>
      <c r="CD2" s="12"/>
      <c r="CE2" s="12"/>
      <c r="CF2" s="12"/>
      <c r="CG2" s="12"/>
      <c r="CH2" s="12"/>
      <c r="CI2" s="12"/>
      <c r="CJ2" s="12"/>
      <c r="CK2" s="12"/>
      <c r="CL2" s="12"/>
      <c r="CM2" s="12"/>
      <c r="CN2" s="12"/>
      <c r="CO2" s="12"/>
      <c r="CP2" s="12"/>
      <c r="CQ2" s="12"/>
      <c r="CR2" s="12"/>
      <c r="CS2" s="12"/>
      <c r="CT2" s="12"/>
      <c r="CU2" s="12"/>
      <c r="CV2" s="12"/>
      <c r="CW2" s="12"/>
      <c r="CX2" s="12"/>
      <c r="CY2" s="12"/>
      <c r="CZ2" s="12"/>
      <c r="DA2" s="12"/>
      <c r="DB2" s="12"/>
      <c r="DC2" s="12"/>
      <c r="DD2" s="12"/>
      <c r="DE2" s="12"/>
      <c r="DF2" s="12"/>
      <c r="DG2" s="12"/>
      <c r="DH2" s="12"/>
      <c r="DI2" s="12"/>
      <c r="DJ2" s="12"/>
      <c r="DK2" s="12"/>
      <c r="DL2" s="12"/>
      <c r="DM2" s="12"/>
      <c r="DN2" s="12"/>
      <c r="DO2" s="12"/>
      <c r="DP2" s="12"/>
      <c r="DQ2" s="12"/>
      <c r="DR2" s="12"/>
      <c r="DS2" s="12"/>
      <c r="DT2" s="12"/>
      <c r="DU2" s="12"/>
      <c r="DV2" s="12"/>
      <c r="DW2" s="12"/>
      <c r="DX2" s="12"/>
      <c r="DY2" s="12"/>
      <c r="DZ2" s="12"/>
      <c r="EA2" s="12"/>
      <c r="EB2" s="12"/>
      <c r="EC2" s="12"/>
      <c r="ED2" s="12"/>
      <c r="EE2" s="12"/>
      <c r="EF2" s="12"/>
      <c r="EG2" s="12"/>
      <c r="EH2" s="12"/>
      <c r="EI2" s="12"/>
      <c r="EJ2" s="12"/>
      <c r="EK2" s="12"/>
      <c r="EL2" s="12"/>
      <c r="EM2" s="12"/>
      <c r="EN2" s="12"/>
      <c r="EO2" s="12"/>
      <c r="EP2" s="12"/>
      <c r="EQ2" s="12"/>
      <c r="ER2" s="12"/>
      <c r="ES2" s="12"/>
      <c r="ET2" s="12"/>
      <c r="EU2" s="12"/>
      <c r="EV2" s="12"/>
      <c r="EW2" s="12"/>
      <c r="EX2" s="12"/>
      <c r="EY2" s="12"/>
      <c r="EZ2" s="12"/>
      <c r="FA2" s="12"/>
      <c r="FB2" s="12"/>
      <c r="FC2" s="12"/>
      <c r="FD2" s="12"/>
      <c r="FE2" s="12"/>
      <c r="FF2" s="12"/>
      <c r="FG2" s="12"/>
      <c r="FH2" s="12"/>
      <c r="FI2" s="12"/>
      <c r="FJ2" s="12"/>
      <c r="FK2" s="12"/>
      <c r="FL2" s="12"/>
      <c r="FM2" s="12"/>
      <c r="FN2" s="12"/>
      <c r="FO2" s="12"/>
      <c r="FP2" s="12"/>
      <c r="FQ2" s="12"/>
      <c r="FR2" s="12"/>
      <c r="FS2" s="12"/>
      <c r="FT2" s="12"/>
      <c r="FU2" s="12"/>
      <c r="FV2" s="12"/>
      <c r="FW2" s="12"/>
      <c r="FX2" s="12"/>
      <c r="FY2" s="12"/>
      <c r="FZ2" s="12"/>
      <c r="GA2" s="12"/>
      <c r="GB2" s="12"/>
      <c r="GC2" s="12"/>
      <c r="GD2" s="12"/>
      <c r="GE2" s="12"/>
      <c r="GF2" s="12"/>
      <c r="GG2" s="12"/>
      <c r="GH2" s="12"/>
      <c r="GI2" s="12"/>
      <c r="GJ2" s="12"/>
      <c r="GK2" s="12"/>
      <c r="GL2" s="12"/>
      <c r="GM2" s="12"/>
      <c r="GN2" s="12"/>
      <c r="GO2" s="12"/>
      <c r="GP2" s="12"/>
      <c r="GQ2" s="12"/>
      <c r="GR2" s="12"/>
      <c r="GS2" s="12"/>
      <c r="GT2" s="12"/>
      <c r="GU2" s="12"/>
      <c r="GV2" s="12"/>
      <c r="GW2" s="12"/>
      <c r="GX2" s="12"/>
      <c r="GY2" s="12"/>
      <c r="GZ2" s="12"/>
      <c r="HA2" s="12"/>
      <c r="HB2" s="12"/>
      <c r="HC2" s="12"/>
      <c r="HD2" s="12"/>
      <c r="HE2" s="12"/>
      <c r="HF2" s="12"/>
      <c r="HG2" s="12"/>
      <c r="HH2" s="12"/>
      <c r="HI2" s="12"/>
      <c r="HJ2" s="12"/>
      <c r="HK2" s="12"/>
      <c r="HL2" s="12"/>
      <c r="HM2" s="12"/>
      <c r="HN2" s="12"/>
      <c r="HO2" s="12"/>
      <c r="HP2" s="12"/>
      <c r="HQ2" s="12"/>
      <c r="HR2" s="12"/>
      <c r="HS2" s="12"/>
      <c r="HT2" s="12"/>
      <c r="HU2" s="12"/>
      <c r="HV2" s="12"/>
      <c r="HW2" s="12"/>
      <c r="HX2" s="12"/>
      <c r="HY2" s="12"/>
      <c r="HZ2" s="12"/>
      <c r="IA2" s="12"/>
      <c r="IB2" s="12"/>
      <c r="IC2" s="12"/>
      <c r="ID2" s="12"/>
      <c r="IE2" s="12"/>
      <c r="IF2" s="12"/>
      <c r="IG2" s="12"/>
      <c r="IH2" s="12"/>
      <c r="II2" s="12"/>
      <c r="IJ2" s="12"/>
      <c r="IK2" s="12"/>
      <c r="IL2" s="12"/>
      <c r="IM2" s="12"/>
      <c r="IN2" s="12"/>
      <c r="IO2" s="12"/>
      <c r="IP2" s="12"/>
      <c r="IQ2" s="12"/>
      <c r="IR2" s="12"/>
      <c r="IS2" s="12"/>
      <c r="IT2" s="12"/>
      <c r="IU2" s="12"/>
      <c r="IV2" s="12"/>
    </row>
    <row r="3" spans="1:256" ht="24.95" customHeight="1">
      <c r="A3" s="14" t="s">
        <v>2</v>
      </c>
      <c r="B3" s="423"/>
      <c r="C3" s="423"/>
      <c r="D3" s="423"/>
      <c r="E3" s="15"/>
      <c r="F3" s="16" t="s">
        <v>3</v>
      </c>
      <c r="G3" s="12"/>
      <c r="H3" s="12"/>
      <c r="I3" s="12"/>
      <c r="J3" s="12"/>
      <c r="K3" s="12"/>
      <c r="L3" s="12"/>
      <c r="M3" s="12"/>
      <c r="N3" s="12"/>
      <c r="O3" s="12"/>
      <c r="P3" s="12"/>
      <c r="Q3" s="12"/>
      <c r="R3" s="12"/>
      <c r="S3" s="12"/>
      <c r="T3" s="12"/>
      <c r="U3" s="12"/>
      <c r="V3" s="12"/>
      <c r="W3" s="12"/>
      <c r="X3" s="12"/>
      <c r="Y3" s="12"/>
      <c r="Z3" s="12"/>
      <c r="AA3" s="12"/>
      <c r="AB3" s="12"/>
      <c r="AC3" s="12"/>
      <c r="AD3" s="12"/>
      <c r="AE3" s="12"/>
      <c r="AF3" s="12"/>
      <c r="AG3" s="12"/>
      <c r="AH3" s="12"/>
      <c r="AI3" s="12"/>
      <c r="AJ3" s="12"/>
      <c r="AK3" s="12"/>
      <c r="AL3" s="12"/>
      <c r="AM3" s="12"/>
      <c r="AN3" s="12"/>
      <c r="AO3" s="12"/>
      <c r="AP3" s="12"/>
      <c r="AQ3" s="12"/>
      <c r="AR3" s="12"/>
      <c r="AS3" s="12"/>
      <c r="AT3" s="12"/>
      <c r="AU3" s="12"/>
      <c r="AV3" s="12"/>
      <c r="AW3" s="12"/>
      <c r="AX3" s="12"/>
      <c r="AY3" s="12"/>
      <c r="AZ3" s="12"/>
      <c r="BA3" s="12"/>
      <c r="BB3" s="12"/>
      <c r="BC3" s="12"/>
      <c r="BD3" s="12"/>
      <c r="BE3" s="12"/>
      <c r="BF3" s="12"/>
      <c r="BG3" s="12"/>
      <c r="BH3" s="12"/>
      <c r="BI3" s="12"/>
      <c r="BJ3" s="12"/>
      <c r="BK3" s="12"/>
      <c r="BL3" s="12"/>
      <c r="BM3" s="12"/>
      <c r="BN3" s="12"/>
      <c r="BO3" s="12"/>
      <c r="BP3" s="12"/>
      <c r="BQ3" s="12"/>
      <c r="BR3" s="12"/>
      <c r="BS3" s="12"/>
      <c r="BT3" s="12"/>
      <c r="BU3" s="12"/>
      <c r="BV3" s="12"/>
      <c r="BW3" s="12"/>
      <c r="BX3" s="12"/>
      <c r="BY3" s="12"/>
      <c r="BZ3" s="12"/>
      <c r="CA3" s="12"/>
      <c r="CB3" s="12"/>
      <c r="CC3" s="12"/>
      <c r="CD3" s="12"/>
      <c r="CE3" s="12"/>
      <c r="CF3" s="12"/>
      <c r="CG3" s="12"/>
      <c r="CH3" s="12"/>
      <c r="CI3" s="12"/>
      <c r="CJ3" s="12"/>
      <c r="CK3" s="12"/>
      <c r="CL3" s="12"/>
      <c r="CM3" s="12"/>
      <c r="CN3" s="12"/>
      <c r="CO3" s="12"/>
      <c r="CP3" s="12"/>
      <c r="CQ3" s="12"/>
      <c r="CR3" s="12"/>
      <c r="CS3" s="12"/>
      <c r="CT3" s="12"/>
      <c r="CU3" s="12"/>
      <c r="CV3" s="12"/>
      <c r="CW3" s="12"/>
      <c r="CX3" s="12"/>
      <c r="CY3" s="12"/>
      <c r="CZ3" s="12"/>
      <c r="DA3" s="12"/>
      <c r="DB3" s="12"/>
      <c r="DC3" s="12"/>
      <c r="DD3" s="12"/>
      <c r="DE3" s="12"/>
      <c r="DF3" s="12"/>
      <c r="DG3" s="12"/>
      <c r="DH3" s="12"/>
      <c r="DI3" s="12"/>
      <c r="DJ3" s="12"/>
      <c r="DK3" s="12"/>
      <c r="DL3" s="12"/>
      <c r="DM3" s="12"/>
      <c r="DN3" s="12"/>
      <c r="DO3" s="12"/>
      <c r="DP3" s="12"/>
      <c r="DQ3" s="12"/>
      <c r="DR3" s="12"/>
      <c r="DS3" s="12"/>
      <c r="DT3" s="12"/>
      <c r="DU3" s="12"/>
      <c r="DV3" s="12"/>
      <c r="DW3" s="12"/>
      <c r="DX3" s="12"/>
      <c r="DY3" s="12"/>
      <c r="DZ3" s="12"/>
      <c r="EA3" s="12"/>
      <c r="EB3" s="12"/>
      <c r="EC3" s="12"/>
      <c r="ED3" s="12"/>
      <c r="EE3" s="12"/>
      <c r="EF3" s="12"/>
      <c r="EG3" s="12"/>
      <c r="EH3" s="12"/>
      <c r="EI3" s="12"/>
      <c r="EJ3" s="12"/>
      <c r="EK3" s="12"/>
      <c r="EL3" s="12"/>
      <c r="EM3" s="12"/>
      <c r="EN3" s="12"/>
      <c r="EO3" s="12"/>
      <c r="EP3" s="12"/>
      <c r="EQ3" s="12"/>
      <c r="ER3" s="12"/>
      <c r="ES3" s="12"/>
      <c r="ET3" s="12"/>
      <c r="EU3" s="12"/>
      <c r="EV3" s="12"/>
      <c r="EW3" s="12"/>
      <c r="EX3" s="12"/>
      <c r="EY3" s="12"/>
      <c r="EZ3" s="12"/>
      <c r="FA3" s="12"/>
      <c r="FB3" s="12"/>
      <c r="FC3" s="12"/>
      <c r="FD3" s="12"/>
      <c r="FE3" s="12"/>
      <c r="FF3" s="12"/>
      <c r="FG3" s="12"/>
      <c r="FH3" s="12"/>
      <c r="FI3" s="12"/>
      <c r="FJ3" s="12"/>
      <c r="FK3" s="12"/>
      <c r="FL3" s="12"/>
      <c r="FM3" s="12"/>
      <c r="FN3" s="12"/>
      <c r="FO3" s="12"/>
      <c r="FP3" s="12"/>
      <c r="FQ3" s="12"/>
      <c r="FR3" s="12"/>
      <c r="FS3" s="12"/>
      <c r="FT3" s="12"/>
      <c r="FU3" s="12"/>
      <c r="FV3" s="12"/>
      <c r="FW3" s="12"/>
      <c r="FX3" s="12"/>
      <c r="FY3" s="12"/>
      <c r="FZ3" s="12"/>
      <c r="GA3" s="12"/>
      <c r="GB3" s="12"/>
      <c r="GC3" s="12"/>
      <c r="GD3" s="12"/>
      <c r="GE3" s="12"/>
      <c r="GF3" s="12"/>
      <c r="GG3" s="12"/>
      <c r="GH3" s="12"/>
      <c r="GI3" s="12"/>
      <c r="GJ3" s="12"/>
      <c r="GK3" s="12"/>
      <c r="GL3" s="12"/>
      <c r="GM3" s="12"/>
      <c r="GN3" s="12"/>
      <c r="GO3" s="12"/>
      <c r="GP3" s="12"/>
      <c r="GQ3" s="12"/>
      <c r="GR3" s="12"/>
      <c r="GS3" s="12"/>
      <c r="GT3" s="12"/>
      <c r="GU3" s="12"/>
      <c r="GV3" s="12"/>
      <c r="GW3" s="12"/>
      <c r="GX3" s="12"/>
      <c r="GY3" s="12"/>
      <c r="GZ3" s="12"/>
      <c r="HA3" s="12"/>
      <c r="HB3" s="12"/>
      <c r="HC3" s="12"/>
      <c r="HD3" s="12"/>
      <c r="HE3" s="12"/>
      <c r="HF3" s="12"/>
      <c r="HG3" s="12"/>
      <c r="HH3" s="12"/>
      <c r="HI3" s="12"/>
      <c r="HJ3" s="12"/>
      <c r="HK3" s="12"/>
      <c r="HL3" s="12"/>
      <c r="HM3" s="12"/>
      <c r="HN3" s="12"/>
      <c r="HO3" s="12"/>
      <c r="HP3" s="12"/>
      <c r="HQ3" s="12"/>
      <c r="HR3" s="12"/>
      <c r="HS3" s="12"/>
      <c r="HT3" s="12"/>
      <c r="HU3" s="12"/>
      <c r="HV3" s="12"/>
      <c r="HW3" s="12"/>
      <c r="HX3" s="12"/>
      <c r="HY3" s="12"/>
      <c r="HZ3" s="12"/>
      <c r="IA3" s="12"/>
      <c r="IB3" s="12"/>
      <c r="IC3" s="12"/>
      <c r="ID3" s="12"/>
      <c r="IE3" s="12"/>
      <c r="IF3" s="12"/>
      <c r="IG3" s="12"/>
      <c r="IH3" s="12"/>
      <c r="II3" s="12"/>
      <c r="IJ3" s="12"/>
      <c r="IK3" s="12"/>
      <c r="IL3" s="12"/>
      <c r="IM3" s="12"/>
      <c r="IN3" s="12"/>
      <c r="IO3" s="12"/>
      <c r="IP3" s="12"/>
      <c r="IQ3" s="12"/>
      <c r="IR3" s="12"/>
      <c r="IS3" s="12"/>
      <c r="IT3" s="12"/>
      <c r="IU3" s="12"/>
      <c r="IV3" s="12"/>
    </row>
    <row r="4" spans="1:256" ht="30.95" customHeight="1">
      <c r="A4" s="17" t="s">
        <v>1371</v>
      </c>
      <c r="B4" s="18" t="s">
        <v>1106</v>
      </c>
      <c r="C4" s="19" t="s">
        <v>1372</v>
      </c>
      <c r="D4" s="20" t="s">
        <v>1373</v>
      </c>
      <c r="E4" s="21" t="s">
        <v>1374</v>
      </c>
      <c r="F4" s="21" t="s">
        <v>125</v>
      </c>
      <c r="G4" s="12"/>
      <c r="H4" s="12"/>
      <c r="I4" s="12"/>
      <c r="J4" s="12"/>
      <c r="K4" s="12"/>
      <c r="L4" s="12"/>
      <c r="M4" s="12"/>
      <c r="N4" s="12"/>
      <c r="O4" s="12"/>
      <c r="P4" s="12"/>
      <c r="Q4" s="12"/>
      <c r="R4" s="12"/>
      <c r="S4" s="12"/>
      <c r="T4" s="12"/>
      <c r="U4" s="12"/>
      <c r="V4" s="12"/>
      <c r="W4" s="12"/>
      <c r="X4" s="12"/>
      <c r="Y4" s="12"/>
      <c r="Z4" s="12"/>
      <c r="AA4" s="12"/>
      <c r="AB4" s="12"/>
      <c r="AC4" s="12"/>
      <c r="AD4" s="12"/>
      <c r="AE4" s="12"/>
      <c r="AF4" s="12"/>
      <c r="AG4" s="12"/>
      <c r="AH4" s="12"/>
      <c r="AI4" s="12"/>
      <c r="AJ4" s="12"/>
      <c r="AK4" s="12"/>
      <c r="AL4" s="12"/>
      <c r="AM4" s="12"/>
      <c r="AN4" s="12"/>
      <c r="AO4" s="12"/>
      <c r="AP4" s="12"/>
      <c r="AQ4" s="12"/>
      <c r="AR4" s="12"/>
      <c r="AS4" s="12"/>
      <c r="AT4" s="12"/>
      <c r="AU4" s="12"/>
      <c r="AV4" s="12"/>
      <c r="AW4" s="12"/>
      <c r="AX4" s="12"/>
      <c r="AY4" s="12"/>
      <c r="AZ4" s="12"/>
      <c r="BA4" s="12"/>
      <c r="BB4" s="12"/>
      <c r="BC4" s="12"/>
      <c r="BD4" s="12"/>
      <c r="BE4" s="12"/>
      <c r="BF4" s="12"/>
      <c r="BG4" s="12"/>
      <c r="BH4" s="12"/>
      <c r="BI4" s="12"/>
      <c r="BJ4" s="12"/>
      <c r="BK4" s="12"/>
      <c r="BL4" s="12"/>
      <c r="BM4" s="12"/>
      <c r="BN4" s="12"/>
      <c r="BO4" s="12"/>
      <c r="BP4" s="12"/>
      <c r="BQ4" s="12"/>
      <c r="BR4" s="12"/>
      <c r="BS4" s="12"/>
      <c r="BT4" s="12"/>
      <c r="BU4" s="12"/>
      <c r="BV4" s="12"/>
      <c r="BW4" s="12"/>
      <c r="BX4" s="12"/>
      <c r="BY4" s="12"/>
      <c r="BZ4" s="12"/>
      <c r="CA4" s="12"/>
      <c r="CB4" s="12"/>
      <c r="CC4" s="12"/>
      <c r="CD4" s="12"/>
      <c r="CE4" s="12"/>
      <c r="CF4" s="12"/>
      <c r="CG4" s="12"/>
      <c r="CH4" s="12"/>
      <c r="CI4" s="12"/>
      <c r="CJ4" s="12"/>
      <c r="CK4" s="12"/>
      <c r="CL4" s="12"/>
      <c r="CM4" s="12"/>
      <c r="CN4" s="12"/>
      <c r="CO4" s="12"/>
      <c r="CP4" s="12"/>
      <c r="CQ4" s="12"/>
      <c r="CR4" s="12"/>
      <c r="CS4" s="12"/>
      <c r="CT4" s="12"/>
      <c r="CU4" s="12"/>
      <c r="CV4" s="12"/>
      <c r="CW4" s="12"/>
      <c r="CX4" s="12"/>
      <c r="CY4" s="12"/>
      <c r="CZ4" s="12"/>
      <c r="DA4" s="12"/>
      <c r="DB4" s="12"/>
      <c r="DC4" s="12"/>
      <c r="DD4" s="12"/>
      <c r="DE4" s="12"/>
      <c r="DF4" s="12"/>
      <c r="DG4" s="12"/>
      <c r="DH4" s="12"/>
      <c r="DI4" s="12"/>
      <c r="DJ4" s="12"/>
      <c r="DK4" s="12"/>
      <c r="DL4" s="12"/>
      <c r="DM4" s="12"/>
      <c r="DN4" s="12"/>
      <c r="DO4" s="12"/>
      <c r="DP4" s="12"/>
      <c r="DQ4" s="12"/>
      <c r="DR4" s="12"/>
      <c r="DS4" s="12"/>
      <c r="DT4" s="12"/>
      <c r="DU4" s="12"/>
      <c r="DV4" s="12"/>
      <c r="DW4" s="12"/>
      <c r="DX4" s="12"/>
      <c r="DY4" s="12"/>
      <c r="DZ4" s="12"/>
      <c r="EA4" s="12"/>
      <c r="EB4" s="12"/>
      <c r="EC4" s="12"/>
      <c r="ED4" s="12"/>
      <c r="EE4" s="12"/>
      <c r="EF4" s="12"/>
      <c r="EG4" s="12"/>
      <c r="EH4" s="12"/>
      <c r="EI4" s="12"/>
      <c r="EJ4" s="12"/>
      <c r="EK4" s="12"/>
      <c r="EL4" s="12"/>
      <c r="EM4" s="12"/>
      <c r="EN4" s="12"/>
      <c r="EO4" s="12"/>
      <c r="EP4" s="12"/>
      <c r="EQ4" s="12"/>
      <c r="ER4" s="12"/>
      <c r="ES4" s="12"/>
      <c r="ET4" s="12"/>
      <c r="EU4" s="12"/>
      <c r="EV4" s="12"/>
      <c r="EW4" s="12"/>
      <c r="EX4" s="12"/>
      <c r="EY4" s="12"/>
      <c r="EZ4" s="12"/>
      <c r="FA4" s="12"/>
      <c r="FB4" s="12"/>
      <c r="FC4" s="12"/>
      <c r="FD4" s="12"/>
      <c r="FE4" s="12"/>
      <c r="FF4" s="12"/>
      <c r="FG4" s="12"/>
      <c r="FH4" s="12"/>
      <c r="FI4" s="12"/>
      <c r="FJ4" s="12"/>
      <c r="FK4" s="12"/>
      <c r="FL4" s="12"/>
      <c r="FM4" s="12"/>
      <c r="FN4" s="12"/>
      <c r="FO4" s="12"/>
      <c r="FP4" s="12"/>
      <c r="FQ4" s="12"/>
      <c r="FR4" s="12"/>
      <c r="FS4" s="12"/>
      <c r="FT4" s="12"/>
      <c r="FU4" s="12"/>
      <c r="FV4" s="12"/>
      <c r="FW4" s="12"/>
      <c r="FX4" s="12"/>
      <c r="FY4" s="12"/>
      <c r="FZ4" s="12"/>
      <c r="GA4" s="12"/>
      <c r="GB4" s="12"/>
      <c r="GC4" s="12"/>
      <c r="GD4" s="12"/>
      <c r="GE4" s="12"/>
      <c r="GF4" s="12"/>
      <c r="GG4" s="12"/>
      <c r="GH4" s="12"/>
      <c r="GI4" s="12"/>
      <c r="GJ4" s="12"/>
      <c r="GK4" s="12"/>
      <c r="GL4" s="12"/>
      <c r="GM4" s="12"/>
      <c r="GN4" s="12"/>
      <c r="GO4" s="12"/>
      <c r="GP4" s="12"/>
      <c r="GQ4" s="12"/>
      <c r="GR4" s="12"/>
      <c r="GS4" s="12"/>
      <c r="GT4" s="12"/>
      <c r="GU4" s="12"/>
      <c r="GV4" s="12"/>
      <c r="GW4" s="12"/>
      <c r="GX4" s="12"/>
      <c r="GY4" s="12"/>
      <c r="GZ4" s="12"/>
      <c r="HA4" s="12"/>
      <c r="HB4" s="12"/>
      <c r="HC4" s="12"/>
      <c r="HD4" s="12"/>
      <c r="HE4" s="12"/>
      <c r="HF4" s="12"/>
      <c r="HG4" s="12"/>
      <c r="HH4" s="12"/>
      <c r="HI4" s="12"/>
      <c r="HJ4" s="12"/>
      <c r="HK4" s="12"/>
      <c r="HL4" s="12"/>
      <c r="HM4" s="12"/>
      <c r="HN4" s="12"/>
      <c r="HO4" s="12"/>
      <c r="HP4" s="12"/>
      <c r="HQ4" s="12"/>
      <c r="HR4" s="12"/>
      <c r="HS4" s="12"/>
      <c r="HT4" s="12"/>
      <c r="HU4" s="12"/>
      <c r="HV4" s="12"/>
      <c r="HW4" s="12"/>
      <c r="HX4" s="12"/>
      <c r="HY4" s="12"/>
      <c r="HZ4" s="12"/>
      <c r="IA4" s="12"/>
      <c r="IB4" s="12"/>
      <c r="IC4" s="12"/>
      <c r="ID4" s="12"/>
      <c r="IE4" s="12"/>
      <c r="IF4" s="12"/>
      <c r="IG4" s="12"/>
      <c r="IH4" s="12"/>
      <c r="II4" s="12"/>
      <c r="IJ4" s="12"/>
      <c r="IK4" s="12"/>
      <c r="IL4" s="12"/>
      <c r="IM4" s="12"/>
      <c r="IN4" s="12"/>
      <c r="IO4" s="12"/>
      <c r="IP4" s="12"/>
      <c r="IQ4" s="12"/>
      <c r="IR4" s="12"/>
      <c r="IS4" s="12"/>
      <c r="IT4" s="12"/>
      <c r="IU4" s="12"/>
      <c r="IV4" s="12"/>
    </row>
    <row r="5" spans="1:256" ht="35.1" customHeight="1">
      <c r="A5" s="22" t="s">
        <v>1361</v>
      </c>
      <c r="B5" s="23">
        <f t="shared" ref="B5:B12" si="0">C5+D5+E5</f>
        <v>41235.18</v>
      </c>
      <c r="C5" s="23">
        <f>C6+C7+C8+C9+C10</f>
        <v>11402.43</v>
      </c>
      <c r="D5" s="24">
        <f>D6+D7+D8+D9+D10</f>
        <v>29631.439999999999</v>
      </c>
      <c r="E5" s="25">
        <f>E6+E7+E8+E9+E10</f>
        <v>201.31</v>
      </c>
      <c r="F5" s="26"/>
      <c r="G5" s="12"/>
      <c r="H5" s="12"/>
      <c r="I5" s="12"/>
      <c r="J5" s="12"/>
      <c r="K5" s="12"/>
      <c r="L5" s="12"/>
      <c r="M5" s="12"/>
      <c r="N5" s="12"/>
      <c r="O5" s="12"/>
      <c r="P5" s="12"/>
      <c r="Q5" s="12"/>
      <c r="R5" s="12"/>
      <c r="S5" s="12"/>
      <c r="T5" s="12"/>
      <c r="U5" s="12"/>
      <c r="V5" s="12"/>
      <c r="W5" s="12"/>
      <c r="X5" s="12"/>
      <c r="Y5" s="12"/>
      <c r="Z5" s="12"/>
      <c r="AA5" s="12"/>
      <c r="AB5" s="12"/>
      <c r="AC5" s="12"/>
      <c r="AD5" s="12"/>
      <c r="AE5" s="12"/>
      <c r="AF5" s="12"/>
      <c r="AG5" s="12"/>
      <c r="AH5" s="12"/>
      <c r="AI5" s="12"/>
      <c r="AJ5" s="12"/>
      <c r="AK5" s="12"/>
      <c r="AL5" s="12"/>
      <c r="AM5" s="12"/>
      <c r="AN5" s="12"/>
      <c r="AO5" s="12"/>
      <c r="AP5" s="12"/>
      <c r="AQ5" s="12"/>
      <c r="AR5" s="12"/>
      <c r="AS5" s="12"/>
      <c r="AT5" s="12"/>
      <c r="AU5" s="12"/>
      <c r="AV5" s="12"/>
      <c r="AW5" s="12"/>
      <c r="AX5" s="12"/>
      <c r="AY5" s="12"/>
      <c r="AZ5" s="12"/>
      <c r="BA5" s="12"/>
      <c r="BB5" s="12"/>
      <c r="BC5" s="12"/>
      <c r="BD5" s="12"/>
      <c r="BE5" s="12"/>
      <c r="BF5" s="12"/>
      <c r="BG5" s="12"/>
      <c r="BH5" s="12"/>
      <c r="BI5" s="12"/>
      <c r="BJ5" s="12"/>
      <c r="BK5" s="12"/>
      <c r="BL5" s="12"/>
      <c r="BM5" s="12"/>
      <c r="BN5" s="12"/>
      <c r="BO5" s="12"/>
      <c r="BP5" s="12"/>
      <c r="BQ5" s="12"/>
      <c r="BR5" s="12"/>
      <c r="BS5" s="12"/>
      <c r="BT5" s="12"/>
      <c r="BU5" s="12"/>
      <c r="BV5" s="12"/>
      <c r="BW5" s="12"/>
      <c r="BX5" s="12"/>
      <c r="BY5" s="12"/>
      <c r="BZ5" s="12"/>
      <c r="CA5" s="12"/>
      <c r="CB5" s="12"/>
      <c r="CC5" s="12"/>
      <c r="CD5" s="12"/>
      <c r="CE5" s="12"/>
      <c r="CF5" s="12"/>
      <c r="CG5" s="12"/>
      <c r="CH5" s="12"/>
      <c r="CI5" s="12"/>
      <c r="CJ5" s="12"/>
      <c r="CK5" s="12"/>
      <c r="CL5" s="12"/>
      <c r="CM5" s="12"/>
      <c r="CN5" s="12"/>
      <c r="CO5" s="12"/>
      <c r="CP5" s="12"/>
      <c r="CQ5" s="12"/>
      <c r="CR5" s="12"/>
      <c r="CS5" s="12"/>
      <c r="CT5" s="12"/>
      <c r="CU5" s="12"/>
      <c r="CV5" s="12"/>
      <c r="CW5" s="12"/>
      <c r="CX5" s="12"/>
      <c r="CY5" s="12"/>
      <c r="CZ5" s="12"/>
      <c r="DA5" s="12"/>
      <c r="DB5" s="12"/>
      <c r="DC5" s="12"/>
      <c r="DD5" s="12"/>
      <c r="DE5" s="12"/>
      <c r="DF5" s="12"/>
      <c r="DG5" s="12"/>
      <c r="DH5" s="12"/>
      <c r="DI5" s="12"/>
      <c r="DJ5" s="12"/>
      <c r="DK5" s="12"/>
      <c r="DL5" s="12"/>
      <c r="DM5" s="12"/>
      <c r="DN5" s="12"/>
      <c r="DO5" s="12"/>
      <c r="DP5" s="12"/>
      <c r="DQ5" s="12"/>
      <c r="DR5" s="12"/>
      <c r="DS5" s="12"/>
      <c r="DT5" s="12"/>
      <c r="DU5" s="12"/>
      <c r="DV5" s="12"/>
      <c r="DW5" s="12"/>
      <c r="DX5" s="12"/>
      <c r="DY5" s="12"/>
      <c r="DZ5" s="12"/>
      <c r="EA5" s="12"/>
      <c r="EB5" s="12"/>
      <c r="EC5" s="12"/>
      <c r="ED5" s="12"/>
      <c r="EE5" s="12"/>
      <c r="EF5" s="12"/>
      <c r="EG5" s="12"/>
      <c r="EH5" s="12"/>
      <c r="EI5" s="12"/>
      <c r="EJ5" s="12"/>
      <c r="EK5" s="12"/>
      <c r="EL5" s="12"/>
      <c r="EM5" s="12"/>
      <c r="EN5" s="12"/>
      <c r="EO5" s="12"/>
      <c r="EP5" s="12"/>
      <c r="EQ5" s="12"/>
      <c r="ER5" s="12"/>
      <c r="ES5" s="12"/>
      <c r="ET5" s="12"/>
      <c r="EU5" s="12"/>
      <c r="EV5" s="12"/>
      <c r="EW5" s="12"/>
      <c r="EX5" s="12"/>
      <c r="EY5" s="12"/>
      <c r="EZ5" s="12"/>
      <c r="FA5" s="12"/>
      <c r="FB5" s="12"/>
      <c r="FC5" s="12"/>
      <c r="FD5" s="12"/>
      <c r="FE5" s="12"/>
      <c r="FF5" s="12"/>
      <c r="FG5" s="12"/>
      <c r="FH5" s="12"/>
      <c r="FI5" s="12"/>
      <c r="FJ5" s="12"/>
      <c r="FK5" s="12"/>
      <c r="FL5" s="12"/>
      <c r="FM5" s="12"/>
      <c r="FN5" s="12"/>
      <c r="FO5" s="12"/>
      <c r="FP5" s="12"/>
      <c r="FQ5" s="12"/>
      <c r="FR5" s="12"/>
      <c r="FS5" s="12"/>
      <c r="FT5" s="12"/>
      <c r="FU5" s="12"/>
      <c r="FV5" s="12"/>
      <c r="FW5" s="12"/>
      <c r="FX5" s="12"/>
      <c r="FY5" s="12"/>
      <c r="FZ5" s="12"/>
      <c r="GA5" s="12"/>
      <c r="GB5" s="12"/>
      <c r="GC5" s="12"/>
      <c r="GD5" s="12"/>
      <c r="GE5" s="12"/>
      <c r="GF5" s="12"/>
      <c r="GG5" s="12"/>
      <c r="GH5" s="12"/>
      <c r="GI5" s="12"/>
      <c r="GJ5" s="12"/>
      <c r="GK5" s="12"/>
      <c r="GL5" s="12"/>
      <c r="GM5" s="12"/>
      <c r="GN5" s="12"/>
      <c r="GO5" s="12"/>
      <c r="GP5" s="12"/>
      <c r="GQ5" s="12"/>
      <c r="GR5" s="12"/>
      <c r="GS5" s="12"/>
      <c r="GT5" s="12"/>
      <c r="GU5" s="12"/>
      <c r="GV5" s="12"/>
      <c r="GW5" s="12"/>
      <c r="GX5" s="12"/>
      <c r="GY5" s="12"/>
      <c r="GZ5" s="12"/>
      <c r="HA5" s="12"/>
      <c r="HB5" s="12"/>
      <c r="HC5" s="12"/>
      <c r="HD5" s="12"/>
      <c r="HE5" s="12"/>
      <c r="HF5" s="12"/>
      <c r="HG5" s="12"/>
      <c r="HH5" s="12"/>
      <c r="HI5" s="12"/>
      <c r="HJ5" s="12"/>
      <c r="HK5" s="12"/>
      <c r="HL5" s="12"/>
      <c r="HM5" s="12"/>
      <c r="HN5" s="12"/>
      <c r="HO5" s="12"/>
      <c r="HP5" s="12"/>
      <c r="HQ5" s="12"/>
      <c r="HR5" s="12"/>
      <c r="HS5" s="12"/>
      <c r="HT5" s="12"/>
      <c r="HU5" s="12"/>
      <c r="HV5" s="12"/>
      <c r="HW5" s="12"/>
      <c r="HX5" s="12"/>
      <c r="HY5" s="12"/>
      <c r="HZ5" s="12"/>
      <c r="IA5" s="12"/>
      <c r="IB5" s="12"/>
      <c r="IC5" s="12"/>
      <c r="ID5" s="12"/>
      <c r="IE5" s="12"/>
      <c r="IF5" s="12"/>
      <c r="IG5" s="12"/>
      <c r="IH5" s="12"/>
      <c r="II5" s="12"/>
      <c r="IJ5" s="12"/>
      <c r="IK5" s="12"/>
      <c r="IL5" s="12"/>
      <c r="IM5" s="12"/>
      <c r="IN5" s="12"/>
      <c r="IO5" s="12"/>
      <c r="IP5" s="12"/>
      <c r="IQ5" s="12"/>
      <c r="IR5" s="12"/>
      <c r="IS5" s="12"/>
      <c r="IT5" s="12"/>
      <c r="IU5" s="12"/>
      <c r="IV5" s="12"/>
    </row>
    <row r="6" spans="1:256" ht="35.1" customHeight="1">
      <c r="A6" s="27" t="s">
        <v>1385</v>
      </c>
      <c r="B6" s="23">
        <f t="shared" si="0"/>
        <v>41131.480000000003</v>
      </c>
      <c r="C6" s="23">
        <v>11389.47</v>
      </c>
      <c r="D6" s="24">
        <v>29596.44</v>
      </c>
      <c r="E6" s="25">
        <v>145.57</v>
      </c>
      <c r="F6" s="26"/>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2"/>
      <c r="AR6" s="12"/>
      <c r="AS6" s="12"/>
      <c r="AT6" s="12"/>
      <c r="AU6" s="12"/>
      <c r="AV6" s="12"/>
      <c r="AW6" s="12"/>
      <c r="AX6" s="12"/>
      <c r="AY6" s="12"/>
      <c r="AZ6" s="12"/>
      <c r="BA6" s="12"/>
      <c r="BB6" s="12"/>
      <c r="BC6" s="12"/>
      <c r="BD6" s="12"/>
      <c r="BE6" s="12"/>
      <c r="BF6" s="12"/>
      <c r="BG6" s="12"/>
      <c r="BH6" s="12"/>
      <c r="BI6" s="12"/>
      <c r="BJ6" s="12"/>
      <c r="BK6" s="12"/>
      <c r="BL6" s="12"/>
      <c r="BM6" s="12"/>
      <c r="BN6" s="12"/>
      <c r="BO6" s="12"/>
      <c r="BP6" s="12"/>
      <c r="BQ6" s="12"/>
      <c r="BR6" s="12"/>
      <c r="BS6" s="12"/>
      <c r="BT6" s="12"/>
      <c r="BU6" s="12"/>
      <c r="BV6" s="12"/>
      <c r="BW6" s="12"/>
      <c r="BX6" s="12"/>
      <c r="BY6" s="12"/>
      <c r="BZ6" s="12"/>
      <c r="CA6" s="12"/>
      <c r="CB6" s="12"/>
      <c r="CC6" s="12"/>
      <c r="CD6" s="12"/>
      <c r="CE6" s="12"/>
      <c r="CF6" s="12"/>
      <c r="CG6" s="12"/>
      <c r="CH6" s="12"/>
      <c r="CI6" s="12"/>
      <c r="CJ6" s="12"/>
      <c r="CK6" s="12"/>
      <c r="CL6" s="12"/>
      <c r="CM6" s="12"/>
      <c r="CN6" s="12"/>
      <c r="CO6" s="12"/>
      <c r="CP6" s="12"/>
      <c r="CQ6" s="12"/>
      <c r="CR6" s="12"/>
      <c r="CS6" s="12"/>
      <c r="CT6" s="12"/>
      <c r="CU6" s="12"/>
      <c r="CV6" s="12"/>
      <c r="CW6" s="12"/>
      <c r="CX6" s="12"/>
      <c r="CY6" s="12"/>
      <c r="CZ6" s="12"/>
      <c r="DA6" s="12"/>
      <c r="DB6" s="12"/>
      <c r="DC6" s="12"/>
      <c r="DD6" s="12"/>
      <c r="DE6" s="12"/>
      <c r="DF6" s="12"/>
      <c r="DG6" s="12"/>
      <c r="DH6" s="12"/>
      <c r="DI6" s="12"/>
      <c r="DJ6" s="12"/>
      <c r="DK6" s="12"/>
      <c r="DL6" s="12"/>
      <c r="DM6" s="12"/>
      <c r="DN6" s="12"/>
      <c r="DO6" s="12"/>
      <c r="DP6" s="12"/>
      <c r="DQ6" s="12"/>
      <c r="DR6" s="12"/>
      <c r="DS6" s="12"/>
      <c r="DT6" s="12"/>
      <c r="DU6" s="12"/>
      <c r="DV6" s="12"/>
      <c r="DW6" s="12"/>
      <c r="DX6" s="12"/>
      <c r="DY6" s="12"/>
      <c r="DZ6" s="12"/>
      <c r="EA6" s="12"/>
      <c r="EB6" s="12"/>
      <c r="EC6" s="12"/>
      <c r="ED6" s="12"/>
      <c r="EE6" s="12"/>
      <c r="EF6" s="12"/>
      <c r="EG6" s="12"/>
      <c r="EH6" s="12"/>
      <c r="EI6" s="12"/>
      <c r="EJ6" s="12"/>
      <c r="EK6" s="12"/>
      <c r="EL6" s="12"/>
      <c r="EM6" s="12"/>
      <c r="EN6" s="12"/>
      <c r="EO6" s="12"/>
      <c r="EP6" s="12"/>
      <c r="EQ6" s="12"/>
      <c r="ER6" s="12"/>
      <c r="ES6" s="12"/>
      <c r="ET6" s="12"/>
      <c r="EU6" s="12"/>
      <c r="EV6" s="12"/>
      <c r="EW6" s="12"/>
      <c r="EX6" s="12"/>
      <c r="EY6" s="12"/>
      <c r="EZ6" s="12"/>
      <c r="FA6" s="12"/>
      <c r="FB6" s="12"/>
      <c r="FC6" s="12"/>
      <c r="FD6" s="12"/>
      <c r="FE6" s="12"/>
      <c r="FF6" s="12"/>
      <c r="FG6" s="12"/>
      <c r="FH6" s="12"/>
      <c r="FI6" s="12"/>
      <c r="FJ6" s="12"/>
      <c r="FK6" s="12"/>
      <c r="FL6" s="12"/>
      <c r="FM6" s="12"/>
      <c r="FN6" s="12"/>
      <c r="FO6" s="12"/>
      <c r="FP6" s="12"/>
      <c r="FQ6" s="12"/>
      <c r="FR6" s="12"/>
      <c r="FS6" s="12"/>
      <c r="FT6" s="12"/>
      <c r="FU6" s="12"/>
      <c r="FV6" s="12"/>
      <c r="FW6" s="12"/>
      <c r="FX6" s="12"/>
      <c r="FY6" s="12"/>
      <c r="FZ6" s="12"/>
      <c r="GA6" s="12"/>
      <c r="GB6" s="12"/>
      <c r="GC6" s="12"/>
      <c r="GD6" s="12"/>
      <c r="GE6" s="12"/>
      <c r="GF6" s="12"/>
      <c r="GG6" s="12"/>
      <c r="GH6" s="12"/>
      <c r="GI6" s="12"/>
      <c r="GJ6" s="12"/>
      <c r="GK6" s="12"/>
      <c r="GL6" s="12"/>
      <c r="GM6" s="12"/>
      <c r="GN6" s="12"/>
      <c r="GO6" s="12"/>
      <c r="GP6" s="12"/>
      <c r="GQ6" s="12"/>
      <c r="GR6" s="12"/>
      <c r="GS6" s="12"/>
      <c r="GT6" s="12"/>
      <c r="GU6" s="12"/>
      <c r="GV6" s="12"/>
      <c r="GW6" s="12"/>
      <c r="GX6" s="12"/>
      <c r="GY6" s="12"/>
      <c r="GZ6" s="12"/>
      <c r="HA6" s="12"/>
      <c r="HB6" s="12"/>
      <c r="HC6" s="12"/>
      <c r="HD6" s="12"/>
      <c r="HE6" s="12"/>
      <c r="HF6" s="12"/>
      <c r="HG6" s="12"/>
      <c r="HH6" s="12"/>
      <c r="HI6" s="12"/>
      <c r="HJ6" s="12"/>
      <c r="HK6" s="12"/>
      <c r="HL6" s="12"/>
      <c r="HM6" s="12"/>
      <c r="HN6" s="12"/>
      <c r="HO6" s="12"/>
      <c r="HP6" s="12"/>
      <c r="HQ6" s="12"/>
      <c r="HR6" s="12"/>
      <c r="HS6" s="12"/>
      <c r="HT6" s="12"/>
      <c r="HU6" s="12"/>
      <c r="HV6" s="12"/>
      <c r="HW6" s="12"/>
      <c r="HX6" s="12"/>
      <c r="HY6" s="12"/>
      <c r="HZ6" s="12"/>
      <c r="IA6" s="12"/>
      <c r="IB6" s="12"/>
      <c r="IC6" s="12"/>
      <c r="ID6" s="12"/>
      <c r="IE6" s="12"/>
      <c r="IF6" s="12"/>
      <c r="IG6" s="12"/>
      <c r="IH6" s="12"/>
      <c r="II6" s="12"/>
      <c r="IJ6" s="12"/>
      <c r="IK6" s="12"/>
      <c r="IL6" s="12"/>
      <c r="IM6" s="12"/>
      <c r="IN6" s="12"/>
      <c r="IO6" s="12"/>
      <c r="IP6" s="12"/>
      <c r="IQ6" s="12"/>
      <c r="IR6" s="12"/>
      <c r="IS6" s="12"/>
      <c r="IT6" s="12"/>
      <c r="IU6" s="12"/>
      <c r="IV6" s="12"/>
    </row>
    <row r="7" spans="1:256" ht="35.1" customHeight="1">
      <c r="A7" s="27" t="s">
        <v>1386</v>
      </c>
      <c r="B7" s="23">
        <f t="shared" si="0"/>
        <v>55.74</v>
      </c>
      <c r="C7" s="23">
        <v>0</v>
      </c>
      <c r="D7" s="24">
        <v>0</v>
      </c>
      <c r="E7" s="25">
        <v>55.74</v>
      </c>
      <c r="F7" s="26"/>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2"/>
      <c r="AR7" s="12"/>
      <c r="AS7" s="12"/>
      <c r="AT7" s="12"/>
      <c r="AU7" s="12"/>
      <c r="AV7" s="12"/>
      <c r="AW7" s="12"/>
      <c r="AX7" s="12"/>
      <c r="AY7" s="12"/>
      <c r="AZ7" s="12"/>
      <c r="BA7" s="12"/>
      <c r="BB7" s="12"/>
      <c r="BC7" s="12"/>
      <c r="BD7" s="12"/>
      <c r="BE7" s="12"/>
      <c r="BF7" s="12"/>
      <c r="BG7" s="12"/>
      <c r="BH7" s="12"/>
      <c r="BI7" s="12"/>
      <c r="BJ7" s="12"/>
      <c r="BK7" s="12"/>
      <c r="BL7" s="12"/>
      <c r="BM7" s="12"/>
      <c r="BN7" s="12"/>
      <c r="BO7" s="12"/>
      <c r="BP7" s="12"/>
      <c r="BQ7" s="12"/>
      <c r="BR7" s="12"/>
      <c r="BS7" s="12"/>
      <c r="BT7" s="12"/>
      <c r="BU7" s="12"/>
      <c r="BV7" s="12"/>
      <c r="BW7" s="12"/>
      <c r="BX7" s="12"/>
      <c r="BY7" s="12"/>
      <c r="BZ7" s="12"/>
      <c r="CA7" s="12"/>
      <c r="CB7" s="12"/>
      <c r="CC7" s="12"/>
      <c r="CD7" s="12"/>
      <c r="CE7" s="12"/>
      <c r="CF7" s="12"/>
      <c r="CG7" s="12"/>
      <c r="CH7" s="12"/>
      <c r="CI7" s="12"/>
      <c r="CJ7" s="12"/>
      <c r="CK7" s="12"/>
      <c r="CL7" s="12"/>
      <c r="CM7" s="12"/>
      <c r="CN7" s="12"/>
      <c r="CO7" s="12"/>
      <c r="CP7" s="12"/>
      <c r="CQ7" s="12"/>
      <c r="CR7" s="12"/>
      <c r="CS7" s="12"/>
      <c r="CT7" s="12"/>
      <c r="CU7" s="12"/>
      <c r="CV7" s="12"/>
      <c r="CW7" s="12"/>
      <c r="CX7" s="12"/>
      <c r="CY7" s="12"/>
      <c r="CZ7" s="12"/>
      <c r="DA7" s="12"/>
      <c r="DB7" s="12"/>
      <c r="DC7" s="12"/>
      <c r="DD7" s="12"/>
      <c r="DE7" s="12"/>
      <c r="DF7" s="12"/>
      <c r="DG7" s="12"/>
      <c r="DH7" s="12"/>
      <c r="DI7" s="12"/>
      <c r="DJ7" s="12"/>
      <c r="DK7" s="12"/>
      <c r="DL7" s="12"/>
      <c r="DM7" s="12"/>
      <c r="DN7" s="12"/>
      <c r="DO7" s="12"/>
      <c r="DP7" s="12"/>
      <c r="DQ7" s="12"/>
      <c r="DR7" s="12"/>
      <c r="DS7" s="12"/>
      <c r="DT7" s="12"/>
      <c r="DU7" s="12"/>
      <c r="DV7" s="12"/>
      <c r="DW7" s="12"/>
      <c r="DX7" s="12"/>
      <c r="DY7" s="12"/>
      <c r="DZ7" s="12"/>
      <c r="EA7" s="12"/>
      <c r="EB7" s="12"/>
      <c r="EC7" s="12"/>
      <c r="ED7" s="12"/>
      <c r="EE7" s="12"/>
      <c r="EF7" s="12"/>
      <c r="EG7" s="12"/>
      <c r="EH7" s="12"/>
      <c r="EI7" s="12"/>
      <c r="EJ7" s="12"/>
      <c r="EK7" s="12"/>
      <c r="EL7" s="12"/>
      <c r="EM7" s="12"/>
      <c r="EN7" s="12"/>
      <c r="EO7" s="12"/>
      <c r="EP7" s="12"/>
      <c r="EQ7" s="12"/>
      <c r="ER7" s="12"/>
      <c r="ES7" s="12"/>
      <c r="ET7" s="12"/>
      <c r="EU7" s="12"/>
      <c r="EV7" s="12"/>
      <c r="EW7" s="12"/>
      <c r="EX7" s="12"/>
      <c r="EY7" s="12"/>
      <c r="EZ7" s="12"/>
      <c r="FA7" s="12"/>
      <c r="FB7" s="12"/>
      <c r="FC7" s="12"/>
      <c r="FD7" s="12"/>
      <c r="FE7" s="12"/>
      <c r="FF7" s="12"/>
      <c r="FG7" s="12"/>
      <c r="FH7" s="12"/>
      <c r="FI7" s="12"/>
      <c r="FJ7" s="12"/>
      <c r="FK7" s="12"/>
      <c r="FL7" s="12"/>
      <c r="FM7" s="12"/>
      <c r="FN7" s="12"/>
      <c r="FO7" s="12"/>
      <c r="FP7" s="12"/>
      <c r="FQ7" s="12"/>
      <c r="FR7" s="12"/>
      <c r="FS7" s="12"/>
      <c r="FT7" s="12"/>
      <c r="FU7" s="12"/>
      <c r="FV7" s="12"/>
      <c r="FW7" s="12"/>
      <c r="FX7" s="12"/>
      <c r="FY7" s="12"/>
      <c r="FZ7" s="12"/>
      <c r="GA7" s="12"/>
      <c r="GB7" s="12"/>
      <c r="GC7" s="12"/>
      <c r="GD7" s="12"/>
      <c r="GE7" s="12"/>
      <c r="GF7" s="12"/>
      <c r="GG7" s="12"/>
      <c r="GH7" s="12"/>
      <c r="GI7" s="12"/>
      <c r="GJ7" s="12"/>
      <c r="GK7" s="12"/>
      <c r="GL7" s="12"/>
      <c r="GM7" s="12"/>
      <c r="GN7" s="12"/>
      <c r="GO7" s="12"/>
      <c r="GP7" s="12"/>
      <c r="GQ7" s="12"/>
      <c r="GR7" s="12"/>
      <c r="GS7" s="12"/>
      <c r="GT7" s="12"/>
      <c r="GU7" s="12"/>
      <c r="GV7" s="12"/>
      <c r="GW7" s="12"/>
      <c r="GX7" s="12"/>
      <c r="GY7" s="12"/>
      <c r="GZ7" s="12"/>
      <c r="HA7" s="12"/>
      <c r="HB7" s="12"/>
      <c r="HC7" s="12"/>
      <c r="HD7" s="12"/>
      <c r="HE7" s="12"/>
      <c r="HF7" s="12"/>
      <c r="HG7" s="12"/>
      <c r="HH7" s="12"/>
      <c r="HI7" s="12"/>
      <c r="HJ7" s="12"/>
      <c r="HK7" s="12"/>
      <c r="HL7" s="12"/>
      <c r="HM7" s="12"/>
      <c r="HN7" s="12"/>
      <c r="HO7" s="12"/>
      <c r="HP7" s="12"/>
      <c r="HQ7" s="12"/>
      <c r="HR7" s="12"/>
      <c r="HS7" s="12"/>
      <c r="HT7" s="12"/>
      <c r="HU7" s="12"/>
      <c r="HV7" s="12"/>
      <c r="HW7" s="12"/>
      <c r="HX7" s="12"/>
      <c r="HY7" s="12"/>
      <c r="HZ7" s="12"/>
      <c r="IA7" s="12"/>
      <c r="IB7" s="12"/>
      <c r="IC7" s="12"/>
      <c r="ID7" s="12"/>
      <c r="IE7" s="12"/>
      <c r="IF7" s="12"/>
      <c r="IG7" s="12"/>
      <c r="IH7" s="12"/>
      <c r="II7" s="12"/>
      <c r="IJ7" s="12"/>
      <c r="IK7" s="12"/>
      <c r="IL7" s="12"/>
      <c r="IM7" s="12"/>
      <c r="IN7" s="12"/>
      <c r="IO7" s="12"/>
      <c r="IP7" s="12"/>
      <c r="IQ7" s="12"/>
      <c r="IR7" s="12"/>
      <c r="IS7" s="12"/>
      <c r="IT7" s="12"/>
      <c r="IU7" s="12"/>
      <c r="IV7" s="12"/>
    </row>
    <row r="8" spans="1:256" ht="35.1" customHeight="1">
      <c r="A8" s="28" t="s">
        <v>1387</v>
      </c>
      <c r="B8" s="23">
        <f t="shared" si="0"/>
        <v>47.96</v>
      </c>
      <c r="C8" s="23">
        <v>12.96</v>
      </c>
      <c r="D8" s="24">
        <v>35</v>
      </c>
      <c r="E8" s="25">
        <v>0</v>
      </c>
      <c r="F8" s="26"/>
      <c r="G8" s="12"/>
      <c r="H8" s="12"/>
      <c r="I8" s="12"/>
      <c r="J8" s="12"/>
      <c r="K8" s="12"/>
      <c r="L8" s="12"/>
      <c r="M8" s="12"/>
      <c r="N8" s="12"/>
      <c r="O8" s="12"/>
      <c r="P8" s="12"/>
      <c r="Q8" s="12"/>
      <c r="R8" s="12"/>
      <c r="S8" s="12"/>
      <c r="T8" s="12"/>
      <c r="U8" s="12"/>
      <c r="V8" s="12"/>
      <c r="W8" s="12"/>
      <c r="X8" s="12"/>
      <c r="Y8" s="12"/>
      <c r="Z8" s="12"/>
      <c r="AA8" s="12"/>
      <c r="AB8" s="12"/>
      <c r="AC8" s="12"/>
      <c r="AD8" s="12"/>
      <c r="AE8" s="12"/>
      <c r="AF8" s="12"/>
      <c r="AG8" s="12"/>
      <c r="AH8" s="12"/>
      <c r="AI8" s="12"/>
      <c r="AJ8" s="12"/>
      <c r="AK8" s="12"/>
      <c r="AL8" s="12"/>
      <c r="AM8" s="12"/>
      <c r="AN8" s="12"/>
      <c r="AO8" s="12"/>
      <c r="AP8" s="12"/>
      <c r="AQ8" s="12"/>
      <c r="AR8" s="12"/>
      <c r="AS8" s="12"/>
      <c r="AT8" s="12"/>
      <c r="AU8" s="12"/>
      <c r="AV8" s="12"/>
      <c r="AW8" s="12"/>
      <c r="AX8" s="12"/>
      <c r="AY8" s="12"/>
      <c r="AZ8" s="12"/>
      <c r="BA8" s="12"/>
      <c r="BB8" s="12"/>
      <c r="BC8" s="12"/>
      <c r="BD8" s="12"/>
      <c r="BE8" s="12"/>
      <c r="BF8" s="12"/>
      <c r="BG8" s="12"/>
      <c r="BH8" s="12"/>
      <c r="BI8" s="12"/>
      <c r="BJ8" s="12"/>
      <c r="BK8" s="12"/>
      <c r="BL8" s="12"/>
      <c r="BM8" s="12"/>
      <c r="BN8" s="12"/>
      <c r="BO8" s="12"/>
      <c r="BP8" s="12"/>
      <c r="BQ8" s="12"/>
      <c r="BR8" s="12"/>
      <c r="BS8" s="12"/>
      <c r="BT8" s="12"/>
      <c r="BU8" s="12"/>
      <c r="BV8" s="12"/>
      <c r="BW8" s="12"/>
      <c r="BX8" s="12"/>
      <c r="BY8" s="12"/>
      <c r="BZ8" s="12"/>
      <c r="CA8" s="12"/>
      <c r="CB8" s="12"/>
      <c r="CC8" s="12"/>
      <c r="CD8" s="12"/>
      <c r="CE8" s="12"/>
      <c r="CF8" s="12"/>
      <c r="CG8" s="12"/>
      <c r="CH8" s="12"/>
      <c r="CI8" s="12"/>
      <c r="CJ8" s="12"/>
      <c r="CK8" s="12"/>
      <c r="CL8" s="12"/>
      <c r="CM8" s="12"/>
      <c r="CN8" s="12"/>
      <c r="CO8" s="12"/>
      <c r="CP8" s="12"/>
      <c r="CQ8" s="12"/>
      <c r="CR8" s="12"/>
      <c r="CS8" s="12"/>
      <c r="CT8" s="12"/>
      <c r="CU8" s="12"/>
      <c r="CV8" s="12"/>
      <c r="CW8" s="12"/>
      <c r="CX8" s="12"/>
      <c r="CY8" s="12"/>
      <c r="CZ8" s="12"/>
      <c r="DA8" s="12"/>
      <c r="DB8" s="12"/>
      <c r="DC8" s="12"/>
      <c r="DD8" s="12"/>
      <c r="DE8" s="12"/>
      <c r="DF8" s="12"/>
      <c r="DG8" s="12"/>
      <c r="DH8" s="12"/>
      <c r="DI8" s="12"/>
      <c r="DJ8" s="12"/>
      <c r="DK8" s="12"/>
      <c r="DL8" s="12"/>
      <c r="DM8" s="12"/>
      <c r="DN8" s="12"/>
      <c r="DO8" s="12"/>
      <c r="DP8" s="12"/>
      <c r="DQ8" s="12"/>
      <c r="DR8" s="12"/>
      <c r="DS8" s="12"/>
      <c r="DT8" s="12"/>
      <c r="DU8" s="12"/>
      <c r="DV8" s="12"/>
      <c r="DW8" s="12"/>
      <c r="DX8" s="12"/>
      <c r="DY8" s="12"/>
      <c r="DZ8" s="12"/>
      <c r="EA8" s="12"/>
      <c r="EB8" s="12"/>
      <c r="EC8" s="12"/>
      <c r="ED8" s="12"/>
      <c r="EE8" s="12"/>
      <c r="EF8" s="12"/>
      <c r="EG8" s="12"/>
      <c r="EH8" s="12"/>
      <c r="EI8" s="12"/>
      <c r="EJ8" s="12"/>
      <c r="EK8" s="12"/>
      <c r="EL8" s="12"/>
      <c r="EM8" s="12"/>
      <c r="EN8" s="12"/>
      <c r="EO8" s="12"/>
      <c r="EP8" s="12"/>
      <c r="EQ8" s="12"/>
      <c r="ER8" s="12"/>
      <c r="ES8" s="12"/>
      <c r="ET8" s="12"/>
      <c r="EU8" s="12"/>
      <c r="EV8" s="12"/>
      <c r="EW8" s="12"/>
      <c r="EX8" s="12"/>
      <c r="EY8" s="12"/>
      <c r="EZ8" s="12"/>
      <c r="FA8" s="12"/>
      <c r="FB8" s="12"/>
      <c r="FC8" s="12"/>
      <c r="FD8" s="12"/>
      <c r="FE8" s="12"/>
      <c r="FF8" s="12"/>
      <c r="FG8" s="12"/>
      <c r="FH8" s="12"/>
      <c r="FI8" s="12"/>
      <c r="FJ8" s="12"/>
      <c r="FK8" s="12"/>
      <c r="FL8" s="12"/>
      <c r="FM8" s="12"/>
      <c r="FN8" s="12"/>
      <c r="FO8" s="12"/>
      <c r="FP8" s="12"/>
      <c r="FQ8" s="12"/>
      <c r="FR8" s="12"/>
      <c r="FS8" s="12"/>
      <c r="FT8" s="12"/>
      <c r="FU8" s="12"/>
      <c r="FV8" s="12"/>
      <c r="FW8" s="12"/>
      <c r="FX8" s="12"/>
      <c r="FY8" s="12"/>
      <c r="FZ8" s="12"/>
      <c r="GA8" s="12"/>
      <c r="GB8" s="12"/>
      <c r="GC8" s="12"/>
      <c r="GD8" s="12"/>
      <c r="GE8" s="12"/>
      <c r="GF8" s="12"/>
      <c r="GG8" s="12"/>
      <c r="GH8" s="12"/>
      <c r="GI8" s="12"/>
      <c r="GJ8" s="12"/>
      <c r="GK8" s="12"/>
      <c r="GL8" s="12"/>
      <c r="GM8" s="12"/>
      <c r="GN8" s="12"/>
      <c r="GO8" s="12"/>
      <c r="GP8" s="12"/>
      <c r="GQ8" s="12"/>
      <c r="GR8" s="12"/>
      <c r="GS8" s="12"/>
      <c r="GT8" s="12"/>
      <c r="GU8" s="12"/>
      <c r="GV8" s="12"/>
      <c r="GW8" s="12"/>
      <c r="GX8" s="12"/>
      <c r="GY8" s="12"/>
      <c r="GZ8" s="12"/>
      <c r="HA8" s="12"/>
      <c r="HB8" s="12"/>
      <c r="HC8" s="12"/>
      <c r="HD8" s="12"/>
      <c r="HE8" s="12"/>
      <c r="HF8" s="12"/>
      <c r="HG8" s="12"/>
      <c r="HH8" s="12"/>
      <c r="HI8" s="12"/>
      <c r="HJ8" s="12"/>
      <c r="HK8" s="12"/>
      <c r="HL8" s="12"/>
      <c r="HM8" s="12"/>
      <c r="HN8" s="12"/>
      <c r="HO8" s="12"/>
      <c r="HP8" s="12"/>
      <c r="HQ8" s="12"/>
      <c r="HR8" s="12"/>
      <c r="HS8" s="12"/>
      <c r="HT8" s="12"/>
      <c r="HU8" s="12"/>
      <c r="HV8" s="12"/>
      <c r="HW8" s="12"/>
      <c r="HX8" s="12"/>
      <c r="HY8" s="12"/>
      <c r="HZ8" s="12"/>
      <c r="IA8" s="12"/>
      <c r="IB8" s="12"/>
      <c r="IC8" s="12"/>
      <c r="ID8" s="12"/>
      <c r="IE8" s="12"/>
      <c r="IF8" s="12"/>
      <c r="IG8" s="12"/>
      <c r="IH8" s="12"/>
      <c r="II8" s="12"/>
      <c r="IJ8" s="12"/>
      <c r="IK8" s="12"/>
      <c r="IL8" s="12"/>
      <c r="IM8" s="12"/>
      <c r="IN8" s="12"/>
      <c r="IO8" s="12"/>
      <c r="IP8" s="12"/>
      <c r="IQ8" s="12"/>
      <c r="IR8" s="12"/>
      <c r="IS8" s="12"/>
      <c r="IT8" s="12"/>
      <c r="IU8" s="12"/>
      <c r="IV8" s="12"/>
    </row>
    <row r="9" spans="1:256" ht="35.1" customHeight="1">
      <c r="A9" s="28" t="s">
        <v>1388</v>
      </c>
      <c r="B9" s="23">
        <f t="shared" si="0"/>
        <v>0</v>
      </c>
      <c r="C9" s="23">
        <v>0</v>
      </c>
      <c r="D9" s="24">
        <v>0</v>
      </c>
      <c r="E9" s="25">
        <v>0</v>
      </c>
      <c r="F9" s="26"/>
      <c r="G9" s="12"/>
      <c r="H9" s="12"/>
      <c r="I9" s="12"/>
      <c r="J9" s="12"/>
      <c r="K9" s="12"/>
      <c r="L9" s="12"/>
      <c r="M9" s="12"/>
      <c r="N9" s="12"/>
      <c r="O9" s="12"/>
      <c r="P9" s="12"/>
      <c r="Q9" s="12"/>
      <c r="R9" s="12"/>
      <c r="S9" s="12"/>
      <c r="T9" s="12"/>
      <c r="U9" s="12"/>
      <c r="V9" s="12"/>
      <c r="W9" s="12"/>
      <c r="X9" s="12"/>
      <c r="Y9" s="12"/>
      <c r="Z9" s="12"/>
      <c r="AA9" s="12"/>
      <c r="AB9" s="12"/>
      <c r="AC9" s="12"/>
      <c r="AD9" s="12"/>
      <c r="AE9" s="12"/>
      <c r="AF9" s="12"/>
      <c r="AG9" s="12"/>
      <c r="AH9" s="12"/>
      <c r="AI9" s="12"/>
      <c r="AJ9" s="12"/>
      <c r="AK9" s="12"/>
      <c r="AL9" s="12"/>
      <c r="AM9" s="12"/>
      <c r="AN9" s="12"/>
      <c r="AO9" s="12"/>
      <c r="AP9" s="12"/>
      <c r="AQ9" s="12"/>
      <c r="AR9" s="12"/>
      <c r="AS9" s="12"/>
      <c r="AT9" s="12"/>
      <c r="AU9" s="12"/>
      <c r="AV9" s="12"/>
      <c r="AW9" s="12"/>
      <c r="AX9" s="12"/>
      <c r="AY9" s="12"/>
      <c r="AZ9" s="12"/>
      <c r="BA9" s="12"/>
      <c r="BB9" s="12"/>
      <c r="BC9" s="12"/>
      <c r="BD9" s="12"/>
      <c r="BE9" s="12"/>
      <c r="BF9" s="12"/>
      <c r="BG9" s="12"/>
      <c r="BH9" s="12"/>
      <c r="BI9" s="12"/>
      <c r="BJ9" s="12"/>
      <c r="BK9" s="12"/>
      <c r="BL9" s="12"/>
      <c r="BM9" s="12"/>
      <c r="BN9" s="12"/>
      <c r="BO9" s="12"/>
      <c r="BP9" s="12"/>
      <c r="BQ9" s="12"/>
      <c r="BR9" s="12"/>
      <c r="BS9" s="12"/>
      <c r="BT9" s="12"/>
      <c r="BU9" s="12"/>
      <c r="BV9" s="12"/>
      <c r="BW9" s="12"/>
      <c r="BX9" s="12"/>
      <c r="BY9" s="12"/>
      <c r="BZ9" s="12"/>
      <c r="CA9" s="12"/>
      <c r="CB9" s="12"/>
      <c r="CC9" s="12"/>
      <c r="CD9" s="12"/>
      <c r="CE9" s="12"/>
      <c r="CF9" s="12"/>
      <c r="CG9" s="12"/>
      <c r="CH9" s="12"/>
      <c r="CI9" s="12"/>
      <c r="CJ9" s="12"/>
      <c r="CK9" s="12"/>
      <c r="CL9" s="12"/>
      <c r="CM9" s="12"/>
      <c r="CN9" s="12"/>
      <c r="CO9" s="12"/>
      <c r="CP9" s="12"/>
      <c r="CQ9" s="12"/>
      <c r="CR9" s="12"/>
      <c r="CS9" s="12"/>
      <c r="CT9" s="12"/>
      <c r="CU9" s="12"/>
      <c r="CV9" s="12"/>
      <c r="CW9" s="12"/>
      <c r="CX9" s="12"/>
      <c r="CY9" s="12"/>
      <c r="CZ9" s="12"/>
      <c r="DA9" s="12"/>
      <c r="DB9" s="12"/>
      <c r="DC9" s="12"/>
      <c r="DD9" s="12"/>
      <c r="DE9" s="12"/>
      <c r="DF9" s="12"/>
      <c r="DG9" s="12"/>
      <c r="DH9" s="12"/>
      <c r="DI9" s="12"/>
      <c r="DJ9" s="12"/>
      <c r="DK9" s="12"/>
      <c r="DL9" s="12"/>
      <c r="DM9" s="12"/>
      <c r="DN9" s="12"/>
      <c r="DO9" s="12"/>
      <c r="DP9" s="12"/>
      <c r="DQ9" s="12"/>
      <c r="DR9" s="12"/>
      <c r="DS9" s="12"/>
      <c r="DT9" s="12"/>
      <c r="DU9" s="12"/>
      <c r="DV9" s="12"/>
      <c r="DW9" s="12"/>
      <c r="DX9" s="12"/>
      <c r="DY9" s="12"/>
      <c r="DZ9" s="12"/>
      <c r="EA9" s="12"/>
      <c r="EB9" s="12"/>
      <c r="EC9" s="12"/>
      <c r="ED9" s="12"/>
      <c r="EE9" s="12"/>
      <c r="EF9" s="12"/>
      <c r="EG9" s="12"/>
      <c r="EH9" s="12"/>
      <c r="EI9" s="12"/>
      <c r="EJ9" s="12"/>
      <c r="EK9" s="12"/>
      <c r="EL9" s="12"/>
      <c r="EM9" s="12"/>
      <c r="EN9" s="12"/>
      <c r="EO9" s="12"/>
      <c r="EP9" s="12"/>
      <c r="EQ9" s="12"/>
      <c r="ER9" s="12"/>
      <c r="ES9" s="12"/>
      <c r="ET9" s="12"/>
      <c r="EU9" s="12"/>
      <c r="EV9" s="12"/>
      <c r="EW9" s="12"/>
      <c r="EX9" s="12"/>
      <c r="EY9" s="12"/>
      <c r="EZ9" s="12"/>
      <c r="FA9" s="12"/>
      <c r="FB9" s="12"/>
      <c r="FC9" s="12"/>
      <c r="FD9" s="12"/>
      <c r="FE9" s="12"/>
      <c r="FF9" s="12"/>
      <c r="FG9" s="12"/>
      <c r="FH9" s="12"/>
      <c r="FI9" s="12"/>
      <c r="FJ9" s="12"/>
      <c r="FK9" s="12"/>
      <c r="FL9" s="12"/>
      <c r="FM9" s="12"/>
      <c r="FN9" s="12"/>
      <c r="FO9" s="12"/>
      <c r="FP9" s="12"/>
      <c r="FQ9" s="12"/>
      <c r="FR9" s="12"/>
      <c r="FS9" s="12"/>
      <c r="FT9" s="12"/>
      <c r="FU9" s="12"/>
      <c r="FV9" s="12"/>
      <c r="FW9" s="12"/>
      <c r="FX9" s="12"/>
      <c r="FY9" s="12"/>
      <c r="FZ9" s="12"/>
      <c r="GA9" s="12"/>
      <c r="GB9" s="12"/>
      <c r="GC9" s="12"/>
      <c r="GD9" s="12"/>
      <c r="GE9" s="12"/>
      <c r="GF9" s="12"/>
      <c r="GG9" s="12"/>
      <c r="GH9" s="12"/>
      <c r="GI9" s="12"/>
      <c r="GJ9" s="12"/>
      <c r="GK9" s="12"/>
      <c r="GL9" s="12"/>
      <c r="GM9" s="12"/>
      <c r="GN9" s="12"/>
      <c r="GO9" s="12"/>
      <c r="GP9" s="12"/>
      <c r="GQ9" s="12"/>
      <c r="GR9" s="12"/>
      <c r="GS9" s="12"/>
      <c r="GT9" s="12"/>
      <c r="GU9" s="12"/>
      <c r="GV9" s="12"/>
      <c r="GW9" s="12"/>
      <c r="GX9" s="12"/>
      <c r="GY9" s="12"/>
      <c r="GZ9" s="12"/>
      <c r="HA9" s="12"/>
      <c r="HB9" s="12"/>
      <c r="HC9" s="12"/>
      <c r="HD9" s="12"/>
      <c r="HE9" s="12"/>
      <c r="HF9" s="12"/>
      <c r="HG9" s="12"/>
      <c r="HH9" s="12"/>
      <c r="HI9" s="12"/>
      <c r="HJ9" s="12"/>
      <c r="HK9" s="12"/>
      <c r="HL9" s="12"/>
      <c r="HM9" s="12"/>
      <c r="HN9" s="12"/>
      <c r="HO9" s="12"/>
      <c r="HP9" s="12"/>
      <c r="HQ9" s="12"/>
      <c r="HR9" s="12"/>
      <c r="HS9" s="12"/>
      <c r="HT9" s="12"/>
      <c r="HU9" s="12"/>
      <c r="HV9" s="12"/>
      <c r="HW9" s="12"/>
      <c r="HX9" s="12"/>
      <c r="HY9" s="12"/>
      <c r="HZ9" s="12"/>
      <c r="IA9" s="12"/>
      <c r="IB9" s="12"/>
      <c r="IC9" s="12"/>
      <c r="ID9" s="12"/>
      <c r="IE9" s="12"/>
      <c r="IF9" s="12"/>
      <c r="IG9" s="12"/>
      <c r="IH9" s="12"/>
      <c r="II9" s="12"/>
      <c r="IJ9" s="12"/>
      <c r="IK9" s="12"/>
      <c r="IL9" s="12"/>
      <c r="IM9" s="12"/>
      <c r="IN9" s="12"/>
      <c r="IO9" s="12"/>
      <c r="IP9" s="12"/>
      <c r="IQ9" s="12"/>
      <c r="IR9" s="12"/>
      <c r="IS9" s="12"/>
      <c r="IT9" s="12"/>
      <c r="IU9" s="12"/>
      <c r="IV9" s="12"/>
    </row>
    <row r="10" spans="1:256" ht="35.1" customHeight="1">
      <c r="A10" s="28" t="s">
        <v>1389</v>
      </c>
      <c r="B10" s="23">
        <f t="shared" si="0"/>
        <v>0</v>
      </c>
      <c r="C10" s="23">
        <v>0</v>
      </c>
      <c r="D10" s="24">
        <v>0</v>
      </c>
      <c r="E10" s="25">
        <v>0</v>
      </c>
      <c r="F10" s="26"/>
      <c r="G10" s="12"/>
      <c r="H10" s="12"/>
      <c r="I10" s="12"/>
      <c r="J10" s="12"/>
      <c r="K10" s="12"/>
      <c r="L10" s="12"/>
      <c r="M10" s="12"/>
      <c r="N10" s="12"/>
      <c r="O10" s="12"/>
      <c r="P10" s="12"/>
      <c r="Q10" s="12"/>
      <c r="R10" s="12"/>
      <c r="S10" s="12"/>
      <c r="T10" s="12"/>
      <c r="U10" s="12"/>
      <c r="V10" s="12"/>
      <c r="W10" s="12"/>
      <c r="X10" s="12"/>
      <c r="Y10" s="12"/>
      <c r="Z10" s="12"/>
      <c r="AA10" s="12"/>
      <c r="AB10" s="12"/>
      <c r="AC10" s="12"/>
      <c r="AD10" s="12"/>
      <c r="AE10" s="12"/>
      <c r="AF10" s="12"/>
      <c r="AG10" s="12"/>
      <c r="AH10" s="12"/>
      <c r="AI10" s="12"/>
      <c r="AJ10" s="12"/>
      <c r="AK10" s="12"/>
      <c r="AL10" s="12"/>
      <c r="AM10" s="12"/>
      <c r="AN10" s="12"/>
      <c r="AO10" s="12"/>
      <c r="AP10" s="12"/>
      <c r="AQ10" s="12"/>
      <c r="AR10" s="12"/>
      <c r="AS10" s="12"/>
      <c r="AT10" s="12"/>
      <c r="AU10" s="12"/>
      <c r="AV10" s="12"/>
      <c r="AW10" s="12"/>
      <c r="AX10" s="12"/>
      <c r="AY10" s="12"/>
      <c r="AZ10" s="12"/>
      <c r="BA10" s="12"/>
      <c r="BB10" s="12"/>
      <c r="BC10" s="12"/>
      <c r="BD10" s="12"/>
      <c r="BE10" s="12"/>
      <c r="BF10" s="12"/>
      <c r="BG10" s="12"/>
      <c r="BH10" s="12"/>
      <c r="BI10" s="12"/>
      <c r="BJ10" s="12"/>
      <c r="BK10" s="12"/>
      <c r="BL10" s="12"/>
      <c r="BM10" s="12"/>
      <c r="BN10" s="12"/>
      <c r="BO10" s="12"/>
      <c r="BP10" s="12"/>
      <c r="BQ10" s="12"/>
      <c r="BR10" s="12"/>
      <c r="BS10" s="12"/>
      <c r="BT10" s="12"/>
      <c r="BU10" s="12"/>
      <c r="BV10" s="12"/>
      <c r="BW10" s="12"/>
      <c r="BX10" s="12"/>
      <c r="BY10" s="12"/>
      <c r="BZ10" s="12"/>
      <c r="CA10" s="12"/>
      <c r="CB10" s="12"/>
      <c r="CC10" s="12"/>
      <c r="CD10" s="12"/>
      <c r="CE10" s="12"/>
      <c r="CF10" s="12"/>
      <c r="CG10" s="12"/>
      <c r="CH10" s="12"/>
      <c r="CI10" s="12"/>
      <c r="CJ10" s="12"/>
      <c r="CK10" s="12"/>
      <c r="CL10" s="12"/>
      <c r="CM10" s="12"/>
      <c r="CN10" s="12"/>
      <c r="CO10" s="12"/>
      <c r="CP10" s="12"/>
      <c r="CQ10" s="12"/>
      <c r="CR10" s="12"/>
      <c r="CS10" s="12"/>
      <c r="CT10" s="12"/>
      <c r="CU10" s="12"/>
      <c r="CV10" s="12"/>
      <c r="CW10" s="12"/>
      <c r="CX10" s="12"/>
      <c r="CY10" s="12"/>
      <c r="CZ10" s="12"/>
      <c r="DA10" s="12"/>
      <c r="DB10" s="12"/>
      <c r="DC10" s="12"/>
      <c r="DD10" s="12"/>
      <c r="DE10" s="12"/>
      <c r="DF10" s="12"/>
      <c r="DG10" s="12"/>
      <c r="DH10" s="12"/>
      <c r="DI10" s="12"/>
      <c r="DJ10" s="12"/>
      <c r="DK10" s="12"/>
      <c r="DL10" s="12"/>
      <c r="DM10" s="12"/>
      <c r="DN10" s="12"/>
      <c r="DO10" s="12"/>
      <c r="DP10" s="12"/>
      <c r="DQ10" s="12"/>
      <c r="DR10" s="12"/>
      <c r="DS10" s="12"/>
      <c r="DT10" s="12"/>
      <c r="DU10" s="12"/>
      <c r="DV10" s="12"/>
      <c r="DW10" s="12"/>
      <c r="DX10" s="12"/>
      <c r="DY10" s="12"/>
      <c r="DZ10" s="12"/>
      <c r="EA10" s="12"/>
      <c r="EB10" s="12"/>
      <c r="EC10" s="12"/>
      <c r="ED10" s="12"/>
      <c r="EE10" s="12"/>
      <c r="EF10" s="12"/>
      <c r="EG10" s="12"/>
      <c r="EH10" s="12"/>
      <c r="EI10" s="12"/>
      <c r="EJ10" s="12"/>
      <c r="EK10" s="12"/>
      <c r="EL10" s="12"/>
      <c r="EM10" s="12"/>
      <c r="EN10" s="12"/>
      <c r="EO10" s="12"/>
      <c r="EP10" s="12"/>
      <c r="EQ10" s="12"/>
      <c r="ER10" s="12"/>
      <c r="ES10" s="12"/>
      <c r="ET10" s="12"/>
      <c r="EU10" s="12"/>
      <c r="EV10" s="12"/>
      <c r="EW10" s="12"/>
      <c r="EX10" s="12"/>
      <c r="EY10" s="12"/>
      <c r="EZ10" s="12"/>
      <c r="FA10" s="12"/>
      <c r="FB10" s="12"/>
      <c r="FC10" s="12"/>
      <c r="FD10" s="12"/>
      <c r="FE10" s="12"/>
      <c r="FF10" s="12"/>
      <c r="FG10" s="12"/>
      <c r="FH10" s="12"/>
      <c r="FI10" s="12"/>
      <c r="FJ10" s="12"/>
      <c r="FK10" s="12"/>
      <c r="FL10" s="12"/>
      <c r="FM10" s="12"/>
      <c r="FN10" s="12"/>
      <c r="FO10" s="12"/>
      <c r="FP10" s="12"/>
      <c r="FQ10" s="12"/>
      <c r="FR10" s="12"/>
      <c r="FS10" s="12"/>
      <c r="FT10" s="12"/>
      <c r="FU10" s="12"/>
      <c r="FV10" s="12"/>
      <c r="FW10" s="12"/>
      <c r="FX10" s="12"/>
      <c r="FY10" s="12"/>
      <c r="FZ10" s="12"/>
      <c r="GA10" s="12"/>
      <c r="GB10" s="12"/>
      <c r="GC10" s="12"/>
      <c r="GD10" s="12"/>
      <c r="GE10" s="12"/>
      <c r="GF10" s="12"/>
      <c r="GG10" s="12"/>
      <c r="GH10" s="12"/>
      <c r="GI10" s="12"/>
      <c r="GJ10" s="12"/>
      <c r="GK10" s="12"/>
      <c r="GL10" s="12"/>
      <c r="GM10" s="12"/>
      <c r="GN10" s="12"/>
      <c r="GO10" s="12"/>
      <c r="GP10" s="12"/>
      <c r="GQ10" s="12"/>
      <c r="GR10" s="12"/>
      <c r="GS10" s="12"/>
      <c r="GT10" s="12"/>
      <c r="GU10" s="12"/>
      <c r="GV10" s="12"/>
      <c r="GW10" s="12"/>
      <c r="GX10" s="12"/>
      <c r="GY10" s="12"/>
      <c r="GZ10" s="12"/>
      <c r="HA10" s="12"/>
      <c r="HB10" s="12"/>
      <c r="HC10" s="12"/>
      <c r="HD10" s="12"/>
      <c r="HE10" s="12"/>
      <c r="HF10" s="12"/>
      <c r="HG10" s="12"/>
      <c r="HH10" s="12"/>
      <c r="HI10" s="12"/>
      <c r="HJ10" s="12"/>
      <c r="HK10" s="12"/>
      <c r="HL10" s="12"/>
      <c r="HM10" s="12"/>
      <c r="HN10" s="12"/>
      <c r="HO10" s="12"/>
      <c r="HP10" s="12"/>
      <c r="HQ10" s="12"/>
      <c r="HR10" s="12"/>
      <c r="HS10" s="12"/>
      <c r="HT10" s="12"/>
      <c r="HU10" s="12"/>
      <c r="HV10" s="12"/>
      <c r="HW10" s="12"/>
      <c r="HX10" s="12"/>
      <c r="HY10" s="12"/>
      <c r="HZ10" s="12"/>
      <c r="IA10" s="12"/>
      <c r="IB10" s="12"/>
      <c r="IC10" s="12"/>
      <c r="ID10" s="12"/>
      <c r="IE10" s="12"/>
      <c r="IF10" s="12"/>
      <c r="IG10" s="12"/>
      <c r="IH10" s="12"/>
      <c r="II10" s="12"/>
      <c r="IJ10" s="12"/>
      <c r="IK10" s="12"/>
      <c r="IL10" s="12"/>
      <c r="IM10" s="12"/>
      <c r="IN10" s="12"/>
      <c r="IO10" s="12"/>
      <c r="IP10" s="12"/>
      <c r="IQ10" s="12"/>
      <c r="IR10" s="12"/>
      <c r="IS10" s="12"/>
      <c r="IT10" s="12"/>
      <c r="IU10" s="12"/>
      <c r="IV10" s="12"/>
    </row>
    <row r="11" spans="1:256" ht="35.1" customHeight="1">
      <c r="A11" s="22" t="s">
        <v>1396</v>
      </c>
      <c r="B11" s="23">
        <v>5299.13</v>
      </c>
      <c r="C11" s="23">
        <v>4345.01</v>
      </c>
      <c r="D11" s="24">
        <v>775.91</v>
      </c>
      <c r="E11" s="25">
        <v>178.21</v>
      </c>
      <c r="F11" s="26"/>
      <c r="G11" s="12"/>
      <c r="H11" s="12"/>
      <c r="I11" s="12"/>
      <c r="J11" s="12"/>
      <c r="K11" s="12"/>
      <c r="L11" s="12"/>
      <c r="M11" s="12"/>
      <c r="N11" s="12"/>
      <c r="O11" s="12"/>
      <c r="P11" s="12"/>
      <c r="Q11" s="12"/>
      <c r="R11" s="12"/>
      <c r="S11" s="12"/>
      <c r="T11" s="12"/>
      <c r="U11" s="12"/>
      <c r="V11" s="12"/>
      <c r="W11" s="12"/>
      <c r="X11" s="12"/>
      <c r="Y11" s="12"/>
      <c r="Z11" s="12"/>
      <c r="AA11" s="12"/>
      <c r="AB11" s="12"/>
      <c r="AC11" s="12"/>
      <c r="AD11" s="12"/>
      <c r="AE11" s="12"/>
      <c r="AF11" s="12"/>
      <c r="AG11" s="12"/>
      <c r="AH11" s="12"/>
      <c r="AI11" s="12"/>
      <c r="AJ11" s="12"/>
      <c r="AK11" s="12"/>
      <c r="AL11" s="12"/>
      <c r="AM11" s="12"/>
      <c r="AN11" s="12"/>
      <c r="AO11" s="12"/>
      <c r="AP11" s="12"/>
      <c r="AQ11" s="12"/>
      <c r="AR11" s="12"/>
      <c r="AS11" s="12"/>
      <c r="AT11" s="12"/>
      <c r="AU11" s="12"/>
      <c r="AV11" s="12"/>
      <c r="AW11" s="12"/>
      <c r="AX11" s="12"/>
      <c r="AY11" s="12"/>
      <c r="AZ11" s="12"/>
      <c r="BA11" s="12"/>
      <c r="BB11" s="12"/>
      <c r="BC11" s="12"/>
      <c r="BD11" s="12"/>
      <c r="BE11" s="12"/>
      <c r="BF11" s="12"/>
      <c r="BG11" s="12"/>
      <c r="BH11" s="12"/>
      <c r="BI11" s="12"/>
      <c r="BJ11" s="12"/>
      <c r="BK11" s="12"/>
      <c r="BL11" s="12"/>
      <c r="BM11" s="12"/>
      <c r="BN11" s="12"/>
      <c r="BO11" s="12"/>
      <c r="BP11" s="12"/>
      <c r="BQ11" s="12"/>
      <c r="BR11" s="12"/>
      <c r="BS11" s="12"/>
      <c r="BT11" s="12"/>
      <c r="BU11" s="12"/>
      <c r="BV11" s="12"/>
      <c r="BW11" s="12"/>
      <c r="BX11" s="12"/>
      <c r="BY11" s="12"/>
      <c r="BZ11" s="12"/>
      <c r="CA11" s="12"/>
      <c r="CB11" s="12"/>
      <c r="CC11" s="12"/>
      <c r="CD11" s="12"/>
      <c r="CE11" s="12"/>
      <c r="CF11" s="12"/>
      <c r="CG11" s="12"/>
      <c r="CH11" s="12"/>
      <c r="CI11" s="12"/>
      <c r="CJ11" s="12"/>
      <c r="CK11" s="12"/>
      <c r="CL11" s="12"/>
      <c r="CM11" s="12"/>
      <c r="CN11" s="12"/>
      <c r="CO11" s="12"/>
      <c r="CP11" s="12"/>
      <c r="CQ11" s="12"/>
      <c r="CR11" s="12"/>
      <c r="CS11" s="12"/>
      <c r="CT11" s="12"/>
      <c r="CU11" s="12"/>
      <c r="CV11" s="12"/>
      <c r="CW11" s="12"/>
      <c r="CX11" s="12"/>
      <c r="CY11" s="12"/>
      <c r="CZ11" s="12"/>
      <c r="DA11" s="12"/>
      <c r="DB11" s="12"/>
      <c r="DC11" s="12"/>
      <c r="DD11" s="12"/>
      <c r="DE11" s="12"/>
      <c r="DF11" s="12"/>
      <c r="DG11" s="12"/>
      <c r="DH11" s="12"/>
      <c r="DI11" s="12"/>
      <c r="DJ11" s="12"/>
      <c r="DK11" s="12"/>
      <c r="DL11" s="12"/>
      <c r="DM11" s="12"/>
      <c r="DN11" s="12"/>
      <c r="DO11" s="12"/>
      <c r="DP11" s="12"/>
      <c r="DQ11" s="12"/>
      <c r="DR11" s="12"/>
      <c r="DS11" s="12"/>
      <c r="DT11" s="12"/>
      <c r="DU11" s="12"/>
      <c r="DV11" s="12"/>
      <c r="DW11" s="12"/>
      <c r="DX11" s="12"/>
      <c r="DY11" s="12"/>
      <c r="DZ11" s="12"/>
      <c r="EA11" s="12"/>
      <c r="EB11" s="12"/>
      <c r="EC11" s="12"/>
      <c r="ED11" s="12"/>
      <c r="EE11" s="12"/>
      <c r="EF11" s="12"/>
      <c r="EG11" s="12"/>
      <c r="EH11" s="12"/>
      <c r="EI11" s="12"/>
      <c r="EJ11" s="12"/>
      <c r="EK11" s="12"/>
      <c r="EL11" s="12"/>
      <c r="EM11" s="12"/>
      <c r="EN11" s="12"/>
      <c r="EO11" s="12"/>
      <c r="EP11" s="12"/>
      <c r="EQ11" s="12"/>
      <c r="ER11" s="12"/>
      <c r="ES11" s="12"/>
      <c r="ET11" s="12"/>
      <c r="EU11" s="12"/>
      <c r="EV11" s="12"/>
      <c r="EW11" s="12"/>
      <c r="EX11" s="12"/>
      <c r="EY11" s="12"/>
      <c r="EZ11" s="12"/>
      <c r="FA11" s="12"/>
      <c r="FB11" s="12"/>
      <c r="FC11" s="12"/>
      <c r="FD11" s="12"/>
      <c r="FE11" s="12"/>
      <c r="FF11" s="12"/>
      <c r="FG11" s="12"/>
      <c r="FH11" s="12"/>
      <c r="FI11" s="12"/>
      <c r="FJ11" s="12"/>
      <c r="FK11" s="12"/>
      <c r="FL11" s="12"/>
      <c r="FM11" s="12"/>
      <c r="FN11" s="12"/>
      <c r="FO11" s="12"/>
      <c r="FP11" s="12"/>
      <c r="FQ11" s="12"/>
      <c r="FR11" s="12"/>
      <c r="FS11" s="12"/>
      <c r="FT11" s="12"/>
      <c r="FU11" s="12"/>
      <c r="FV11" s="12"/>
      <c r="FW11" s="12"/>
      <c r="FX11" s="12"/>
      <c r="FY11" s="12"/>
      <c r="FZ11" s="12"/>
      <c r="GA11" s="12"/>
      <c r="GB11" s="12"/>
      <c r="GC11" s="12"/>
      <c r="GD11" s="12"/>
      <c r="GE11" s="12"/>
      <c r="GF11" s="12"/>
      <c r="GG11" s="12"/>
      <c r="GH11" s="12"/>
      <c r="GI11" s="12"/>
      <c r="GJ11" s="12"/>
      <c r="GK11" s="12"/>
      <c r="GL11" s="12"/>
      <c r="GM11" s="12"/>
      <c r="GN11" s="12"/>
      <c r="GO11" s="12"/>
      <c r="GP11" s="12"/>
      <c r="GQ11" s="12"/>
      <c r="GR11" s="12"/>
      <c r="GS11" s="12"/>
      <c r="GT11" s="12"/>
      <c r="GU11" s="12"/>
      <c r="GV11" s="12"/>
      <c r="GW11" s="12"/>
      <c r="GX11" s="12"/>
      <c r="GY11" s="12"/>
      <c r="GZ11" s="12"/>
      <c r="HA11" s="12"/>
      <c r="HB11" s="12"/>
      <c r="HC11" s="12"/>
      <c r="HD11" s="12"/>
      <c r="HE11" s="12"/>
      <c r="HF11" s="12"/>
      <c r="HG11" s="12"/>
      <c r="HH11" s="12"/>
      <c r="HI11" s="12"/>
      <c r="HJ11" s="12"/>
      <c r="HK11" s="12"/>
      <c r="HL11" s="12"/>
      <c r="HM11" s="12"/>
      <c r="HN11" s="12"/>
      <c r="HO11" s="12"/>
      <c r="HP11" s="12"/>
      <c r="HQ11" s="12"/>
      <c r="HR11" s="12"/>
      <c r="HS11" s="12"/>
      <c r="HT11" s="12"/>
      <c r="HU11" s="12"/>
      <c r="HV11" s="12"/>
      <c r="HW11" s="12"/>
      <c r="HX11" s="12"/>
      <c r="HY11" s="12"/>
      <c r="HZ11" s="12"/>
      <c r="IA11" s="12"/>
      <c r="IB11" s="12"/>
      <c r="IC11" s="12"/>
      <c r="ID11" s="12"/>
      <c r="IE11" s="12"/>
      <c r="IF11" s="12"/>
      <c r="IG11" s="12"/>
      <c r="IH11" s="12"/>
      <c r="II11" s="12"/>
      <c r="IJ11" s="12"/>
      <c r="IK11" s="12"/>
      <c r="IL11" s="12"/>
      <c r="IM11" s="12"/>
      <c r="IN11" s="12"/>
      <c r="IO11" s="12"/>
      <c r="IP11" s="12"/>
      <c r="IQ11" s="12"/>
      <c r="IR11" s="12"/>
      <c r="IS11" s="12"/>
      <c r="IT11" s="12"/>
      <c r="IU11" s="12"/>
      <c r="IV11" s="12"/>
    </row>
    <row r="12" spans="1:256" ht="35.1" customHeight="1">
      <c r="A12" s="22" t="s">
        <v>1397</v>
      </c>
      <c r="B12" s="23">
        <f t="shared" si="0"/>
        <v>44403.09</v>
      </c>
      <c r="C12" s="23">
        <v>27925.97</v>
      </c>
      <c r="D12" s="24">
        <v>14707.66</v>
      </c>
      <c r="E12" s="25">
        <v>1769.46</v>
      </c>
      <c r="F12" s="26"/>
      <c r="G12" s="12"/>
      <c r="H12" s="12"/>
      <c r="I12" s="12"/>
      <c r="J12" s="12"/>
      <c r="K12" s="12"/>
      <c r="L12" s="12"/>
      <c r="M12" s="12"/>
      <c r="N12" s="12"/>
      <c r="O12" s="12"/>
      <c r="P12" s="12"/>
      <c r="Q12" s="12"/>
      <c r="R12" s="12"/>
      <c r="S12" s="12"/>
      <c r="T12" s="12"/>
      <c r="U12" s="12"/>
      <c r="V12" s="12"/>
      <c r="W12" s="12"/>
      <c r="X12" s="12"/>
      <c r="Y12" s="12"/>
      <c r="Z12" s="12"/>
      <c r="AA12" s="12"/>
      <c r="AB12" s="12"/>
      <c r="AC12" s="12"/>
      <c r="AD12" s="12"/>
      <c r="AE12" s="12"/>
      <c r="AF12" s="12"/>
      <c r="AG12" s="12"/>
      <c r="AH12" s="12"/>
      <c r="AI12" s="12"/>
      <c r="AJ12" s="12"/>
      <c r="AK12" s="12"/>
      <c r="AL12" s="12"/>
      <c r="AM12" s="12"/>
      <c r="AN12" s="12"/>
      <c r="AO12" s="12"/>
      <c r="AP12" s="12"/>
      <c r="AQ12" s="12"/>
      <c r="AR12" s="12"/>
      <c r="AS12" s="12"/>
      <c r="AT12" s="12"/>
      <c r="AU12" s="12"/>
      <c r="AV12" s="12"/>
      <c r="AW12" s="12"/>
      <c r="AX12" s="12"/>
      <c r="AY12" s="12"/>
      <c r="AZ12" s="12"/>
      <c r="BA12" s="12"/>
      <c r="BB12" s="12"/>
      <c r="BC12" s="12"/>
      <c r="BD12" s="12"/>
      <c r="BE12" s="12"/>
      <c r="BF12" s="12"/>
      <c r="BG12" s="12"/>
      <c r="BH12" s="12"/>
      <c r="BI12" s="12"/>
      <c r="BJ12" s="12"/>
      <c r="BK12" s="12"/>
      <c r="BL12" s="12"/>
      <c r="BM12" s="12"/>
      <c r="BN12" s="12"/>
      <c r="BO12" s="12"/>
      <c r="BP12" s="12"/>
      <c r="BQ12" s="12"/>
      <c r="BR12" s="12"/>
      <c r="BS12" s="12"/>
      <c r="BT12" s="12"/>
      <c r="BU12" s="12"/>
      <c r="BV12" s="12"/>
      <c r="BW12" s="12"/>
      <c r="BX12" s="12"/>
      <c r="BY12" s="12"/>
      <c r="BZ12" s="12"/>
      <c r="CA12" s="12"/>
      <c r="CB12" s="12"/>
      <c r="CC12" s="12"/>
      <c r="CD12" s="12"/>
      <c r="CE12" s="12"/>
      <c r="CF12" s="12"/>
      <c r="CG12" s="12"/>
      <c r="CH12" s="12"/>
      <c r="CI12" s="12"/>
      <c r="CJ12" s="12"/>
      <c r="CK12" s="12"/>
      <c r="CL12" s="12"/>
      <c r="CM12" s="12"/>
      <c r="CN12" s="12"/>
      <c r="CO12" s="12"/>
      <c r="CP12" s="12"/>
      <c r="CQ12" s="12"/>
      <c r="CR12" s="12"/>
      <c r="CS12" s="12"/>
      <c r="CT12" s="12"/>
      <c r="CU12" s="12"/>
      <c r="CV12" s="12"/>
      <c r="CW12" s="12"/>
      <c r="CX12" s="12"/>
      <c r="CY12" s="12"/>
      <c r="CZ12" s="12"/>
      <c r="DA12" s="12"/>
      <c r="DB12" s="12"/>
      <c r="DC12" s="12"/>
      <c r="DD12" s="12"/>
      <c r="DE12" s="12"/>
      <c r="DF12" s="12"/>
      <c r="DG12" s="12"/>
      <c r="DH12" s="12"/>
      <c r="DI12" s="12"/>
      <c r="DJ12" s="12"/>
      <c r="DK12" s="12"/>
      <c r="DL12" s="12"/>
      <c r="DM12" s="12"/>
      <c r="DN12" s="12"/>
      <c r="DO12" s="12"/>
      <c r="DP12" s="12"/>
      <c r="DQ12" s="12"/>
      <c r="DR12" s="12"/>
      <c r="DS12" s="12"/>
      <c r="DT12" s="12"/>
      <c r="DU12" s="12"/>
      <c r="DV12" s="12"/>
      <c r="DW12" s="12"/>
      <c r="DX12" s="12"/>
      <c r="DY12" s="12"/>
      <c r="DZ12" s="12"/>
      <c r="EA12" s="12"/>
      <c r="EB12" s="12"/>
      <c r="EC12" s="12"/>
      <c r="ED12" s="12"/>
      <c r="EE12" s="12"/>
      <c r="EF12" s="12"/>
      <c r="EG12" s="12"/>
      <c r="EH12" s="12"/>
      <c r="EI12" s="12"/>
      <c r="EJ12" s="12"/>
      <c r="EK12" s="12"/>
      <c r="EL12" s="12"/>
      <c r="EM12" s="12"/>
      <c r="EN12" s="12"/>
      <c r="EO12" s="12"/>
      <c r="EP12" s="12"/>
      <c r="EQ12" s="12"/>
      <c r="ER12" s="12"/>
      <c r="ES12" s="12"/>
      <c r="ET12" s="12"/>
      <c r="EU12" s="12"/>
      <c r="EV12" s="12"/>
      <c r="EW12" s="12"/>
      <c r="EX12" s="12"/>
      <c r="EY12" s="12"/>
      <c r="EZ12" s="12"/>
      <c r="FA12" s="12"/>
      <c r="FB12" s="12"/>
      <c r="FC12" s="12"/>
      <c r="FD12" s="12"/>
      <c r="FE12" s="12"/>
      <c r="FF12" s="12"/>
      <c r="FG12" s="12"/>
      <c r="FH12" s="12"/>
      <c r="FI12" s="12"/>
      <c r="FJ12" s="12"/>
      <c r="FK12" s="12"/>
      <c r="FL12" s="12"/>
      <c r="FM12" s="12"/>
      <c r="FN12" s="12"/>
      <c r="FO12" s="12"/>
      <c r="FP12" s="12"/>
      <c r="FQ12" s="12"/>
      <c r="FR12" s="12"/>
      <c r="FS12" s="12"/>
      <c r="FT12" s="12"/>
      <c r="FU12" s="12"/>
      <c r="FV12" s="12"/>
      <c r="FW12" s="12"/>
      <c r="FX12" s="12"/>
      <c r="FY12" s="12"/>
      <c r="FZ12" s="12"/>
      <c r="GA12" s="12"/>
      <c r="GB12" s="12"/>
      <c r="GC12" s="12"/>
      <c r="GD12" s="12"/>
      <c r="GE12" s="12"/>
      <c r="GF12" s="12"/>
      <c r="GG12" s="12"/>
      <c r="GH12" s="12"/>
      <c r="GI12" s="12"/>
      <c r="GJ12" s="12"/>
      <c r="GK12" s="12"/>
      <c r="GL12" s="12"/>
      <c r="GM12" s="12"/>
      <c r="GN12" s="12"/>
      <c r="GO12" s="12"/>
      <c r="GP12" s="12"/>
      <c r="GQ12" s="12"/>
      <c r="GR12" s="12"/>
      <c r="GS12" s="12"/>
      <c r="GT12" s="12"/>
      <c r="GU12" s="12"/>
      <c r="GV12" s="12"/>
      <c r="GW12" s="12"/>
      <c r="GX12" s="12"/>
      <c r="GY12" s="12"/>
      <c r="GZ12" s="12"/>
      <c r="HA12" s="12"/>
      <c r="HB12" s="12"/>
      <c r="HC12" s="12"/>
      <c r="HD12" s="12"/>
      <c r="HE12" s="12"/>
      <c r="HF12" s="12"/>
      <c r="HG12" s="12"/>
      <c r="HH12" s="12"/>
      <c r="HI12" s="12"/>
      <c r="HJ12" s="12"/>
      <c r="HK12" s="12"/>
      <c r="HL12" s="12"/>
      <c r="HM12" s="12"/>
      <c r="HN12" s="12"/>
      <c r="HO12" s="12"/>
      <c r="HP12" s="12"/>
      <c r="HQ12" s="12"/>
      <c r="HR12" s="12"/>
      <c r="HS12" s="12"/>
      <c r="HT12" s="12"/>
      <c r="HU12" s="12"/>
      <c r="HV12" s="12"/>
      <c r="HW12" s="12"/>
      <c r="HX12" s="12"/>
      <c r="HY12" s="12"/>
      <c r="HZ12" s="12"/>
      <c r="IA12" s="12"/>
      <c r="IB12" s="12"/>
      <c r="IC12" s="12"/>
      <c r="ID12" s="12"/>
      <c r="IE12" s="12"/>
      <c r="IF12" s="12"/>
      <c r="IG12" s="12"/>
      <c r="IH12" s="12"/>
      <c r="II12" s="12"/>
      <c r="IJ12" s="12"/>
      <c r="IK12" s="12"/>
      <c r="IL12" s="12"/>
      <c r="IM12" s="12"/>
      <c r="IN12" s="12"/>
      <c r="IO12" s="12"/>
      <c r="IP12" s="12"/>
      <c r="IQ12" s="12"/>
      <c r="IR12" s="12"/>
      <c r="IS12" s="12"/>
      <c r="IT12" s="12"/>
      <c r="IU12" s="12"/>
      <c r="IV12" s="12"/>
    </row>
    <row r="13" spans="1:256" s="11" customFormat="1" ht="21" customHeight="1">
      <c r="A13" s="29" t="s">
        <v>1392</v>
      </c>
      <c r="B13" s="29"/>
      <c r="C13" s="29"/>
      <c r="D13" s="29"/>
      <c r="E13" s="29"/>
      <c r="F13" s="30"/>
    </row>
  </sheetData>
  <mergeCells count="2">
    <mergeCell ref="A2:F2"/>
    <mergeCell ref="B3:D3"/>
  </mergeCells>
  <phoneticPr fontId="56" type="noConversion"/>
  <pageMargins left="0.75" right="0.75" top="1" bottom="1" header="0.5" footer="0.5"/>
  <pageSetup paperSize="9" orientation="landscape"/>
</worksheet>
</file>

<file path=xl/worksheets/sheet25.xml><?xml version="1.0" encoding="utf-8"?>
<worksheet xmlns="http://schemas.openxmlformats.org/spreadsheetml/2006/main" xmlns:r="http://schemas.openxmlformats.org/officeDocument/2006/relationships">
  <dimension ref="A2:G98"/>
  <sheetViews>
    <sheetView tabSelected="1" workbookViewId="0"/>
  </sheetViews>
  <sheetFormatPr defaultColWidth="9" defaultRowHeight="29.1" customHeight="1"/>
  <cols>
    <col min="1" max="1" width="7.625" customWidth="1"/>
    <col min="2" max="2" width="23.375" style="1" customWidth="1"/>
    <col min="3" max="3" width="14.5" customWidth="1"/>
    <col min="4" max="4" width="11.5" customWidth="1"/>
    <col min="5" max="5" width="12.875" customWidth="1"/>
    <col min="6" max="6" width="9.375" customWidth="1"/>
    <col min="7" max="7" width="7.875" customWidth="1"/>
  </cols>
  <sheetData>
    <row r="2" spans="1:7" ht="29.1" customHeight="1">
      <c r="A2" s="2"/>
      <c r="B2" s="3"/>
      <c r="C2" s="4" t="s">
        <v>1398</v>
      </c>
      <c r="D2" s="2"/>
      <c r="E2" s="2"/>
      <c r="F2" s="2"/>
      <c r="G2" s="2"/>
    </row>
    <row r="3" spans="1:7" ht="29.1" customHeight="1">
      <c r="A3" s="424"/>
      <c r="B3" s="425"/>
      <c r="C3" s="2"/>
      <c r="D3" s="2"/>
      <c r="E3" s="2"/>
      <c r="F3" s="2"/>
      <c r="G3" s="5" t="s">
        <v>1399</v>
      </c>
    </row>
    <row r="4" spans="1:7" ht="29.1" customHeight="1">
      <c r="A4" s="426" t="s">
        <v>1400</v>
      </c>
      <c r="B4" s="428" t="s">
        <v>1401</v>
      </c>
      <c r="C4" s="426" t="s">
        <v>1402</v>
      </c>
      <c r="D4" s="426"/>
      <c r="E4" s="426"/>
      <c r="F4" s="426"/>
      <c r="G4" s="426"/>
    </row>
    <row r="5" spans="1:7" ht="29.1" customHeight="1">
      <c r="A5" s="426"/>
      <c r="B5" s="428"/>
      <c r="C5" s="426" t="s">
        <v>1403</v>
      </c>
      <c r="D5" s="428" t="s">
        <v>1404</v>
      </c>
      <c r="E5" s="427" t="s">
        <v>1405</v>
      </c>
      <c r="F5" s="427"/>
      <c r="G5" s="428" t="s">
        <v>1406</v>
      </c>
    </row>
    <row r="6" spans="1:7" ht="29.1" customHeight="1">
      <c r="A6" s="426"/>
      <c r="B6" s="428"/>
      <c r="C6" s="426"/>
      <c r="D6" s="428"/>
      <c r="E6" s="6" t="s">
        <v>1407</v>
      </c>
      <c r="F6" s="6" t="s">
        <v>1408</v>
      </c>
      <c r="G6" s="428"/>
    </row>
    <row r="7" spans="1:7" ht="29.1" customHeight="1">
      <c r="A7" s="7"/>
      <c r="B7" s="8" t="s">
        <v>1106</v>
      </c>
      <c r="C7" s="9">
        <f>SUM(C8:C97)</f>
        <v>13440689</v>
      </c>
      <c r="D7" s="9">
        <f>SUM(D8:D97)</f>
        <v>6067149</v>
      </c>
      <c r="E7" s="9">
        <f>SUM(E8:E97)</f>
        <v>7373540</v>
      </c>
      <c r="F7" s="9">
        <f>SUM(F8:F97)</f>
        <v>0</v>
      </c>
      <c r="G7" s="9">
        <f>SUM(G8:G97)</f>
        <v>0</v>
      </c>
    </row>
    <row r="8" spans="1:7" ht="29.1" customHeight="1">
      <c r="A8" s="7" t="s">
        <v>1409</v>
      </c>
      <c r="B8" s="8" t="s">
        <v>1410</v>
      </c>
      <c r="C8" s="9">
        <v>363000</v>
      </c>
      <c r="D8" s="9">
        <v>123000</v>
      </c>
      <c r="E8" s="9">
        <v>240000</v>
      </c>
      <c r="F8" s="10">
        <v>0</v>
      </c>
      <c r="G8" s="9">
        <v>0</v>
      </c>
    </row>
    <row r="9" spans="1:7" ht="29.1" customHeight="1">
      <c r="A9" s="7" t="s">
        <v>1411</v>
      </c>
      <c r="B9" s="8" t="s">
        <v>1412</v>
      </c>
      <c r="C9" s="9">
        <v>600000</v>
      </c>
      <c r="D9" s="9">
        <v>450000</v>
      </c>
      <c r="E9" s="9">
        <v>150000</v>
      </c>
      <c r="F9" s="10">
        <v>0</v>
      </c>
      <c r="G9" s="9">
        <v>0</v>
      </c>
    </row>
    <row r="10" spans="1:7" ht="29.1" customHeight="1">
      <c r="A10" s="7" t="s">
        <v>1413</v>
      </c>
      <c r="B10" s="8" t="s">
        <v>1414</v>
      </c>
      <c r="C10" s="9">
        <v>250953</v>
      </c>
      <c r="D10" s="9">
        <v>119238</v>
      </c>
      <c r="E10" s="9">
        <v>131715</v>
      </c>
      <c r="F10" s="10">
        <v>0</v>
      </c>
      <c r="G10" s="9">
        <v>0</v>
      </c>
    </row>
    <row r="11" spans="1:7" ht="29.1" customHeight="1">
      <c r="A11" s="7" t="s">
        <v>1415</v>
      </c>
      <c r="B11" s="8" t="s">
        <v>1416</v>
      </c>
      <c r="C11" s="9">
        <v>130000</v>
      </c>
      <c r="D11" s="9">
        <v>50000</v>
      </c>
      <c r="E11" s="9">
        <v>80000</v>
      </c>
      <c r="F11" s="10">
        <v>0</v>
      </c>
      <c r="G11" s="9">
        <v>0</v>
      </c>
    </row>
    <row r="12" spans="1:7" ht="29.1" customHeight="1">
      <c r="A12" s="7" t="s">
        <v>1417</v>
      </c>
      <c r="B12" s="8" t="s">
        <v>1418</v>
      </c>
      <c r="C12" s="9">
        <v>335000</v>
      </c>
      <c r="D12" s="9">
        <v>105000</v>
      </c>
      <c r="E12" s="9">
        <v>230000</v>
      </c>
      <c r="F12" s="10">
        <v>0</v>
      </c>
      <c r="G12" s="9">
        <v>0</v>
      </c>
    </row>
    <row r="13" spans="1:7" ht="29.1" customHeight="1">
      <c r="A13" s="7" t="s">
        <v>1419</v>
      </c>
      <c r="B13" s="8" t="s">
        <v>1420</v>
      </c>
      <c r="C13" s="9">
        <v>60800</v>
      </c>
      <c r="D13" s="9">
        <v>60800</v>
      </c>
      <c r="E13" s="9">
        <v>0</v>
      </c>
      <c r="F13" s="10">
        <v>0</v>
      </c>
      <c r="G13" s="9">
        <v>0</v>
      </c>
    </row>
    <row r="14" spans="1:7" ht="29.1" customHeight="1">
      <c r="A14" s="7" t="s">
        <v>1421</v>
      </c>
      <c r="B14" s="8" t="s">
        <v>1422</v>
      </c>
      <c r="C14" s="9">
        <v>40000</v>
      </c>
      <c r="D14" s="9">
        <v>40000</v>
      </c>
      <c r="E14" s="9">
        <v>0</v>
      </c>
      <c r="F14" s="10">
        <v>0</v>
      </c>
      <c r="G14" s="9">
        <v>0</v>
      </c>
    </row>
    <row r="15" spans="1:7" ht="29.1" customHeight="1">
      <c r="A15" s="7" t="s">
        <v>1423</v>
      </c>
      <c r="B15" s="8" t="s">
        <v>1424</v>
      </c>
      <c r="C15" s="9">
        <v>25000</v>
      </c>
      <c r="D15" s="9">
        <v>25000</v>
      </c>
      <c r="E15" s="9">
        <v>0</v>
      </c>
      <c r="F15" s="10">
        <v>0</v>
      </c>
      <c r="G15" s="9">
        <v>0</v>
      </c>
    </row>
    <row r="16" spans="1:7" ht="29.1" customHeight="1">
      <c r="A16" s="7" t="s">
        <v>1425</v>
      </c>
      <c r="B16" s="8" t="s">
        <v>1426</v>
      </c>
      <c r="C16" s="9">
        <v>174600</v>
      </c>
      <c r="D16" s="9">
        <v>174600</v>
      </c>
      <c r="E16" s="9">
        <v>0</v>
      </c>
      <c r="F16" s="10">
        <v>0</v>
      </c>
      <c r="G16" s="9">
        <v>0</v>
      </c>
    </row>
    <row r="17" spans="1:7" ht="29.1" customHeight="1">
      <c r="A17" s="7" t="s">
        <v>1427</v>
      </c>
      <c r="B17" s="8" t="s">
        <v>1428</v>
      </c>
      <c r="C17" s="9">
        <v>9500</v>
      </c>
      <c r="D17" s="9">
        <v>9500</v>
      </c>
      <c r="E17" s="9">
        <v>0</v>
      </c>
      <c r="F17" s="10">
        <v>0</v>
      </c>
      <c r="G17" s="9">
        <v>0</v>
      </c>
    </row>
    <row r="18" spans="1:7" ht="29.1" customHeight="1">
      <c r="A18" s="7" t="s">
        <v>1429</v>
      </c>
      <c r="B18" s="8" t="s">
        <v>1430</v>
      </c>
      <c r="C18" s="9">
        <v>33000</v>
      </c>
      <c r="D18" s="9">
        <v>33000</v>
      </c>
      <c r="E18" s="9">
        <v>0</v>
      </c>
      <c r="F18" s="10">
        <v>0</v>
      </c>
      <c r="G18" s="9">
        <v>0</v>
      </c>
    </row>
    <row r="19" spans="1:7" ht="29.1" customHeight="1">
      <c r="A19" s="7" t="s">
        <v>1431</v>
      </c>
      <c r="B19" s="8" t="s">
        <v>1432</v>
      </c>
      <c r="C19" s="9">
        <v>40000</v>
      </c>
      <c r="D19" s="9">
        <v>40000</v>
      </c>
      <c r="E19" s="9">
        <v>0</v>
      </c>
      <c r="F19" s="10">
        <v>0</v>
      </c>
      <c r="G19" s="9">
        <v>0</v>
      </c>
    </row>
    <row r="20" spans="1:7" ht="29.1" customHeight="1">
      <c r="A20" s="7" t="s">
        <v>1433</v>
      </c>
      <c r="B20" s="8" t="s">
        <v>1434</v>
      </c>
      <c r="C20" s="9">
        <v>10000</v>
      </c>
      <c r="D20" s="9">
        <v>10000</v>
      </c>
      <c r="E20" s="9">
        <v>0</v>
      </c>
      <c r="F20" s="10">
        <v>0</v>
      </c>
      <c r="G20" s="9">
        <v>0</v>
      </c>
    </row>
    <row r="21" spans="1:7" ht="29.1" customHeight="1">
      <c r="A21" s="7" t="s">
        <v>1435</v>
      </c>
      <c r="B21" s="8" t="s">
        <v>1436</v>
      </c>
      <c r="C21" s="9">
        <v>20000</v>
      </c>
      <c r="D21" s="9">
        <v>20000</v>
      </c>
      <c r="E21" s="9">
        <v>0</v>
      </c>
      <c r="F21" s="10">
        <v>0</v>
      </c>
      <c r="G21" s="9">
        <v>0</v>
      </c>
    </row>
    <row r="22" spans="1:7" ht="29.1" customHeight="1">
      <c r="A22" s="7" t="s">
        <v>1437</v>
      </c>
      <c r="B22" s="8" t="s">
        <v>1438</v>
      </c>
      <c r="C22" s="9">
        <v>13000</v>
      </c>
      <c r="D22" s="9">
        <v>13000</v>
      </c>
      <c r="E22" s="9">
        <v>0</v>
      </c>
      <c r="F22" s="10">
        <v>0</v>
      </c>
      <c r="G22" s="9">
        <v>0</v>
      </c>
    </row>
    <row r="23" spans="1:7" ht="29.1" customHeight="1">
      <c r="A23" s="7" t="s">
        <v>1439</v>
      </c>
      <c r="B23" s="8" t="s">
        <v>1440</v>
      </c>
      <c r="C23" s="9">
        <v>1700000</v>
      </c>
      <c r="D23" s="9">
        <v>500000</v>
      </c>
      <c r="E23" s="9">
        <v>1200000</v>
      </c>
      <c r="F23" s="10">
        <v>0</v>
      </c>
      <c r="G23" s="9">
        <v>0</v>
      </c>
    </row>
    <row r="24" spans="1:7" ht="29.1" customHeight="1">
      <c r="A24" s="7" t="s">
        <v>1441</v>
      </c>
      <c r="B24" s="8" t="s">
        <v>1442</v>
      </c>
      <c r="C24" s="9">
        <v>135000</v>
      </c>
      <c r="D24" s="9">
        <v>40000</v>
      </c>
      <c r="E24" s="9">
        <v>95000</v>
      </c>
      <c r="F24" s="10">
        <v>0</v>
      </c>
      <c r="G24" s="9">
        <v>0</v>
      </c>
    </row>
    <row r="25" spans="1:7" ht="29.1" customHeight="1">
      <c r="A25" s="7" t="s">
        <v>1443</v>
      </c>
      <c r="B25" s="8" t="s">
        <v>1444</v>
      </c>
      <c r="C25" s="9">
        <v>45000</v>
      </c>
      <c r="D25" s="9">
        <v>45000</v>
      </c>
      <c r="E25" s="9">
        <v>0</v>
      </c>
      <c r="F25" s="10">
        <v>0</v>
      </c>
      <c r="G25" s="9">
        <v>0</v>
      </c>
    </row>
    <row r="26" spans="1:7" ht="29.1" customHeight="1">
      <c r="A26" s="7" t="s">
        <v>1445</v>
      </c>
      <c r="B26" s="8" t="s">
        <v>1446</v>
      </c>
      <c r="C26" s="9">
        <v>154000</v>
      </c>
      <c r="D26" s="9">
        <v>108000</v>
      </c>
      <c r="E26" s="9">
        <v>46000</v>
      </c>
      <c r="F26" s="10">
        <v>0</v>
      </c>
      <c r="G26" s="9">
        <v>0</v>
      </c>
    </row>
    <row r="27" spans="1:7" ht="29.1" customHeight="1">
      <c r="A27" s="7" t="s">
        <v>1447</v>
      </c>
      <c r="B27" s="8" t="s">
        <v>1448</v>
      </c>
      <c r="C27" s="9">
        <v>80000</v>
      </c>
      <c r="D27" s="9">
        <v>80000</v>
      </c>
      <c r="E27" s="9">
        <v>0</v>
      </c>
      <c r="F27" s="10">
        <v>0</v>
      </c>
      <c r="G27" s="9">
        <v>0</v>
      </c>
    </row>
    <row r="28" spans="1:7" ht="29.1" customHeight="1">
      <c r="A28" s="7" t="s">
        <v>1449</v>
      </c>
      <c r="B28" s="8" t="s">
        <v>1450</v>
      </c>
      <c r="C28" s="9">
        <v>9000</v>
      </c>
      <c r="D28" s="9">
        <v>9000</v>
      </c>
      <c r="E28" s="9">
        <v>0</v>
      </c>
      <c r="F28" s="10">
        <v>0</v>
      </c>
      <c r="G28" s="9">
        <v>0</v>
      </c>
    </row>
    <row r="29" spans="1:7" ht="29.1" customHeight="1">
      <c r="A29" s="7" t="s">
        <v>1451</v>
      </c>
      <c r="B29" s="8" t="s">
        <v>1452</v>
      </c>
      <c r="C29" s="9">
        <v>50000</v>
      </c>
      <c r="D29" s="9">
        <v>10000</v>
      </c>
      <c r="E29" s="9">
        <v>40000</v>
      </c>
      <c r="F29" s="10">
        <v>0</v>
      </c>
      <c r="G29" s="9">
        <v>0</v>
      </c>
    </row>
    <row r="30" spans="1:7" ht="29.1" customHeight="1">
      <c r="A30" s="7" t="s">
        <v>1453</v>
      </c>
      <c r="B30" s="8" t="s">
        <v>1454</v>
      </c>
      <c r="C30" s="9">
        <v>15000</v>
      </c>
      <c r="D30" s="9">
        <v>15000</v>
      </c>
      <c r="E30" s="9">
        <v>0</v>
      </c>
      <c r="F30" s="10">
        <v>0</v>
      </c>
      <c r="G30" s="9">
        <v>0</v>
      </c>
    </row>
    <row r="31" spans="1:7" ht="29.1" customHeight="1">
      <c r="A31" s="7" t="s">
        <v>1455</v>
      </c>
      <c r="B31" s="8" t="s">
        <v>1456</v>
      </c>
      <c r="C31" s="9">
        <v>520000</v>
      </c>
      <c r="D31" s="9">
        <v>120000</v>
      </c>
      <c r="E31" s="9">
        <v>400000</v>
      </c>
      <c r="F31" s="10">
        <v>0</v>
      </c>
      <c r="G31" s="9">
        <v>0</v>
      </c>
    </row>
    <row r="32" spans="1:7" ht="29.1" customHeight="1">
      <c r="A32" s="7" t="s">
        <v>1457</v>
      </c>
      <c r="B32" s="8" t="s">
        <v>1458</v>
      </c>
      <c r="C32" s="9">
        <v>477000</v>
      </c>
      <c r="D32" s="9">
        <v>100000</v>
      </c>
      <c r="E32" s="9">
        <v>377000</v>
      </c>
      <c r="F32" s="10">
        <v>0</v>
      </c>
      <c r="G32" s="9">
        <v>0</v>
      </c>
    </row>
    <row r="33" spans="1:7" ht="29.1" customHeight="1">
      <c r="A33" s="7" t="s">
        <v>1459</v>
      </c>
      <c r="B33" s="8" t="s">
        <v>1460</v>
      </c>
      <c r="C33" s="9">
        <v>521550</v>
      </c>
      <c r="D33" s="9">
        <v>178600</v>
      </c>
      <c r="E33" s="9">
        <v>342950</v>
      </c>
      <c r="F33" s="10">
        <v>0</v>
      </c>
      <c r="G33" s="9">
        <v>0</v>
      </c>
    </row>
    <row r="34" spans="1:7" ht="29.1" customHeight="1">
      <c r="A34" s="7" t="s">
        <v>1461</v>
      </c>
      <c r="B34" s="8" t="s">
        <v>1462</v>
      </c>
      <c r="C34" s="9">
        <v>1625000</v>
      </c>
      <c r="D34" s="9">
        <v>25000</v>
      </c>
      <c r="E34" s="9">
        <v>1600000</v>
      </c>
      <c r="F34" s="10">
        <v>0</v>
      </c>
      <c r="G34" s="9">
        <v>0</v>
      </c>
    </row>
    <row r="35" spans="1:7" ht="29.1" customHeight="1">
      <c r="A35" s="7" t="s">
        <v>1463</v>
      </c>
      <c r="B35" s="8" t="s">
        <v>1464</v>
      </c>
      <c r="C35" s="9">
        <v>6100</v>
      </c>
      <c r="D35" s="9">
        <v>6100</v>
      </c>
      <c r="E35" s="9">
        <v>0</v>
      </c>
      <c r="F35" s="10">
        <v>0</v>
      </c>
      <c r="G35" s="9">
        <v>0</v>
      </c>
    </row>
    <row r="36" spans="1:7" ht="29.1" customHeight="1">
      <c r="A36" s="7" t="s">
        <v>1465</v>
      </c>
      <c r="B36" s="8" t="s">
        <v>1466</v>
      </c>
      <c r="C36" s="9">
        <v>16000</v>
      </c>
      <c r="D36" s="9">
        <v>16000</v>
      </c>
      <c r="E36" s="9">
        <v>0</v>
      </c>
      <c r="F36" s="10">
        <v>0</v>
      </c>
      <c r="G36" s="9">
        <v>0</v>
      </c>
    </row>
    <row r="37" spans="1:7" ht="29.1" customHeight="1">
      <c r="A37" s="7" t="s">
        <v>1467</v>
      </c>
      <c r="B37" s="8" t="s">
        <v>1468</v>
      </c>
      <c r="C37" s="9">
        <v>25000</v>
      </c>
      <c r="D37" s="9">
        <v>25000</v>
      </c>
      <c r="E37" s="9">
        <v>0</v>
      </c>
      <c r="F37" s="10">
        <v>0</v>
      </c>
      <c r="G37" s="9">
        <v>0</v>
      </c>
    </row>
    <row r="38" spans="1:7" ht="29.1" customHeight="1">
      <c r="A38" s="7" t="s">
        <v>1469</v>
      </c>
      <c r="B38" s="8" t="s">
        <v>1470</v>
      </c>
      <c r="C38" s="9">
        <v>20000</v>
      </c>
      <c r="D38" s="9">
        <v>20000</v>
      </c>
      <c r="E38" s="9">
        <v>0</v>
      </c>
      <c r="F38" s="10">
        <v>0</v>
      </c>
      <c r="G38" s="9">
        <v>0</v>
      </c>
    </row>
    <row r="39" spans="1:7" ht="29.1" customHeight="1">
      <c r="A39" s="7" t="s">
        <v>1471</v>
      </c>
      <c r="B39" s="8" t="s">
        <v>1472</v>
      </c>
      <c r="C39" s="9">
        <v>8000</v>
      </c>
      <c r="D39" s="9">
        <v>8000</v>
      </c>
      <c r="E39" s="9">
        <v>0</v>
      </c>
      <c r="F39" s="10">
        <v>0</v>
      </c>
      <c r="G39" s="9">
        <v>0</v>
      </c>
    </row>
    <row r="40" spans="1:7" ht="29.1" customHeight="1">
      <c r="A40" s="7" t="s">
        <v>1473</v>
      </c>
      <c r="B40" s="8" t="s">
        <v>1474</v>
      </c>
      <c r="C40" s="9">
        <v>30000</v>
      </c>
      <c r="D40" s="9">
        <v>30000</v>
      </c>
      <c r="E40" s="9">
        <v>0</v>
      </c>
      <c r="F40" s="10">
        <v>0</v>
      </c>
      <c r="G40" s="9">
        <v>0</v>
      </c>
    </row>
    <row r="41" spans="1:7" ht="29.1" customHeight="1">
      <c r="A41" s="7" t="s">
        <v>1475</v>
      </c>
      <c r="B41" s="8" t="s">
        <v>1476</v>
      </c>
      <c r="C41" s="9">
        <v>138500</v>
      </c>
      <c r="D41" s="9">
        <v>138500</v>
      </c>
      <c r="E41" s="9">
        <v>0</v>
      </c>
      <c r="F41" s="10">
        <v>0</v>
      </c>
      <c r="G41" s="9">
        <v>0</v>
      </c>
    </row>
    <row r="42" spans="1:7" ht="29.1" customHeight="1">
      <c r="A42" s="7" t="s">
        <v>1477</v>
      </c>
      <c r="B42" s="8" t="s">
        <v>1478</v>
      </c>
      <c r="C42" s="9">
        <v>80000</v>
      </c>
      <c r="D42" s="9">
        <v>80000</v>
      </c>
      <c r="E42" s="9">
        <v>0</v>
      </c>
      <c r="F42" s="10">
        <v>0</v>
      </c>
      <c r="G42" s="9">
        <v>0</v>
      </c>
    </row>
    <row r="43" spans="1:7" ht="29.1" customHeight="1">
      <c r="A43" s="7" t="s">
        <v>1479</v>
      </c>
      <c r="B43" s="8" t="s">
        <v>1480</v>
      </c>
      <c r="C43" s="9">
        <v>9500</v>
      </c>
      <c r="D43" s="9">
        <v>9500</v>
      </c>
      <c r="E43" s="9">
        <v>0</v>
      </c>
      <c r="F43" s="10">
        <v>0</v>
      </c>
      <c r="G43" s="9">
        <v>0</v>
      </c>
    </row>
    <row r="44" spans="1:7" ht="29.1" customHeight="1">
      <c r="A44" s="7" t="s">
        <v>1481</v>
      </c>
      <c r="B44" s="8" t="s">
        <v>1482</v>
      </c>
      <c r="C44" s="9">
        <v>77000</v>
      </c>
      <c r="D44" s="9">
        <v>41000</v>
      </c>
      <c r="E44" s="9">
        <v>36000</v>
      </c>
      <c r="F44" s="10">
        <v>0</v>
      </c>
      <c r="G44" s="9">
        <v>0</v>
      </c>
    </row>
    <row r="45" spans="1:7" ht="29.1" customHeight="1">
      <c r="A45" s="7" t="s">
        <v>1483</v>
      </c>
      <c r="B45" s="8" t="s">
        <v>1484</v>
      </c>
      <c r="C45" s="9">
        <v>16200</v>
      </c>
      <c r="D45" s="9">
        <v>16200</v>
      </c>
      <c r="E45" s="9">
        <v>0</v>
      </c>
      <c r="F45" s="10">
        <v>0</v>
      </c>
      <c r="G45" s="9">
        <v>0</v>
      </c>
    </row>
    <row r="46" spans="1:7" ht="29.1" customHeight="1">
      <c r="A46" s="7" t="s">
        <v>1485</v>
      </c>
      <c r="B46" s="8" t="s">
        <v>1486</v>
      </c>
      <c r="C46" s="9">
        <v>17000</v>
      </c>
      <c r="D46" s="9">
        <v>17000</v>
      </c>
      <c r="E46" s="9">
        <v>0</v>
      </c>
      <c r="F46" s="10">
        <v>0</v>
      </c>
      <c r="G46" s="9">
        <v>0</v>
      </c>
    </row>
    <row r="47" spans="1:7" ht="29.1" customHeight="1">
      <c r="A47" s="7" t="s">
        <v>1487</v>
      </c>
      <c r="B47" s="8" t="s">
        <v>1488</v>
      </c>
      <c r="C47" s="9">
        <v>30000</v>
      </c>
      <c r="D47" s="9">
        <v>30000</v>
      </c>
      <c r="E47" s="9">
        <v>0</v>
      </c>
      <c r="F47" s="10">
        <v>0</v>
      </c>
      <c r="G47" s="9">
        <v>0</v>
      </c>
    </row>
    <row r="48" spans="1:7" ht="29.1" customHeight="1">
      <c r="A48" s="7" t="s">
        <v>1489</v>
      </c>
      <c r="B48" s="8" t="s">
        <v>1490</v>
      </c>
      <c r="C48" s="9">
        <v>28900</v>
      </c>
      <c r="D48" s="9">
        <v>28900</v>
      </c>
      <c r="E48" s="9">
        <v>0</v>
      </c>
      <c r="F48" s="10">
        <v>0</v>
      </c>
      <c r="G48" s="9">
        <v>0</v>
      </c>
    </row>
    <row r="49" spans="1:7" ht="29.1" customHeight="1">
      <c r="A49" s="7" t="s">
        <v>1491</v>
      </c>
      <c r="B49" s="8" t="s">
        <v>1492</v>
      </c>
      <c r="C49" s="9">
        <v>35000</v>
      </c>
      <c r="D49" s="9">
        <v>35000</v>
      </c>
      <c r="E49" s="9">
        <v>0</v>
      </c>
      <c r="F49" s="10">
        <v>0</v>
      </c>
      <c r="G49" s="9">
        <v>0</v>
      </c>
    </row>
    <row r="50" spans="1:7" ht="29.1" customHeight="1">
      <c r="A50" s="7" t="s">
        <v>1493</v>
      </c>
      <c r="B50" s="8" t="s">
        <v>1494</v>
      </c>
      <c r="C50" s="9">
        <v>3880</v>
      </c>
      <c r="D50" s="9">
        <v>3880</v>
      </c>
      <c r="E50" s="9">
        <v>0</v>
      </c>
      <c r="F50" s="10">
        <v>0</v>
      </c>
      <c r="G50" s="9">
        <v>0</v>
      </c>
    </row>
    <row r="51" spans="1:7" ht="29.1" customHeight="1">
      <c r="A51" s="7" t="s">
        <v>1495</v>
      </c>
      <c r="B51" s="8" t="s">
        <v>1496</v>
      </c>
      <c r="C51" s="9">
        <v>155000</v>
      </c>
      <c r="D51" s="9">
        <v>85000</v>
      </c>
      <c r="E51" s="9">
        <v>70000</v>
      </c>
      <c r="F51" s="10">
        <v>0</v>
      </c>
      <c r="G51" s="9">
        <v>0</v>
      </c>
    </row>
    <row r="52" spans="1:7" ht="29.1" customHeight="1">
      <c r="A52" s="7" t="s">
        <v>1497</v>
      </c>
      <c r="B52" s="8" t="s">
        <v>1498</v>
      </c>
      <c r="C52" s="9">
        <v>7500</v>
      </c>
      <c r="D52" s="9">
        <v>7500</v>
      </c>
      <c r="E52" s="9">
        <v>0</v>
      </c>
      <c r="F52" s="10">
        <v>0</v>
      </c>
      <c r="G52" s="9">
        <v>0</v>
      </c>
    </row>
    <row r="53" spans="1:7" ht="29.1" customHeight="1">
      <c r="A53" s="7" t="s">
        <v>1499</v>
      </c>
      <c r="B53" s="8" t="s">
        <v>1500</v>
      </c>
      <c r="C53" s="9">
        <v>250000</v>
      </c>
      <c r="D53" s="9">
        <v>250000</v>
      </c>
      <c r="E53" s="9">
        <v>0</v>
      </c>
      <c r="F53" s="10">
        <v>0</v>
      </c>
      <c r="G53" s="9">
        <v>0</v>
      </c>
    </row>
    <row r="54" spans="1:7" ht="29.1" customHeight="1">
      <c r="A54" s="7" t="s">
        <v>1501</v>
      </c>
      <c r="B54" s="8" t="s">
        <v>1502</v>
      </c>
      <c r="C54" s="9">
        <v>57000</v>
      </c>
      <c r="D54" s="9">
        <v>57000</v>
      </c>
      <c r="E54" s="9">
        <v>0</v>
      </c>
      <c r="F54" s="10">
        <v>0</v>
      </c>
      <c r="G54" s="9">
        <v>0</v>
      </c>
    </row>
    <row r="55" spans="1:7" ht="29.1" customHeight="1">
      <c r="A55" s="7" t="s">
        <v>1503</v>
      </c>
      <c r="B55" s="8" t="s">
        <v>1504</v>
      </c>
      <c r="C55" s="9">
        <v>81500</v>
      </c>
      <c r="D55" s="9">
        <v>81500</v>
      </c>
      <c r="E55" s="9">
        <v>0</v>
      </c>
      <c r="F55" s="10">
        <v>0</v>
      </c>
      <c r="G55" s="9">
        <v>0</v>
      </c>
    </row>
    <row r="56" spans="1:7" ht="29.1" customHeight="1">
      <c r="A56" s="7" t="s">
        <v>1505</v>
      </c>
      <c r="B56" s="8" t="s">
        <v>1506</v>
      </c>
      <c r="C56" s="9">
        <v>19000</v>
      </c>
      <c r="D56" s="9">
        <v>19000</v>
      </c>
      <c r="E56" s="9">
        <v>0</v>
      </c>
      <c r="F56" s="10">
        <v>0</v>
      </c>
      <c r="G56" s="9">
        <v>0</v>
      </c>
    </row>
    <row r="57" spans="1:7" ht="29.1" customHeight="1">
      <c r="A57" s="7" t="s">
        <v>1507</v>
      </c>
      <c r="B57" s="8" t="s">
        <v>1508</v>
      </c>
      <c r="C57" s="9">
        <v>48000</v>
      </c>
      <c r="D57" s="9">
        <v>14000</v>
      </c>
      <c r="E57" s="9">
        <v>34000</v>
      </c>
      <c r="F57" s="10">
        <v>0</v>
      </c>
      <c r="G57" s="9">
        <v>0</v>
      </c>
    </row>
    <row r="58" spans="1:7" ht="29.1" customHeight="1">
      <c r="A58" s="7" t="s">
        <v>1509</v>
      </c>
      <c r="B58" s="8" t="s">
        <v>1510</v>
      </c>
      <c r="C58" s="9">
        <v>179000</v>
      </c>
      <c r="D58" s="9">
        <v>49000</v>
      </c>
      <c r="E58" s="9">
        <v>130000</v>
      </c>
      <c r="F58" s="10">
        <v>0</v>
      </c>
      <c r="G58" s="9">
        <v>0</v>
      </c>
    </row>
    <row r="59" spans="1:7" ht="29.1" customHeight="1">
      <c r="A59" s="7" t="s">
        <v>1511</v>
      </c>
      <c r="B59" s="8" t="s">
        <v>1512</v>
      </c>
      <c r="C59" s="9">
        <v>94995</v>
      </c>
      <c r="D59" s="9">
        <v>14320</v>
      </c>
      <c r="E59" s="9">
        <v>80675</v>
      </c>
      <c r="F59" s="10">
        <v>0</v>
      </c>
      <c r="G59" s="9">
        <v>0</v>
      </c>
    </row>
    <row r="60" spans="1:7" ht="29.1" customHeight="1">
      <c r="A60" s="7" t="s">
        <v>1513</v>
      </c>
      <c r="B60" s="8" t="s">
        <v>1514</v>
      </c>
      <c r="C60" s="9">
        <v>71136</v>
      </c>
      <c r="D60" s="9">
        <v>71136</v>
      </c>
      <c r="E60" s="9">
        <v>0</v>
      </c>
      <c r="F60" s="10">
        <v>0</v>
      </c>
      <c r="G60" s="9">
        <v>0</v>
      </c>
    </row>
    <row r="61" spans="1:7" ht="29.1" customHeight="1">
      <c r="A61" s="7" t="s">
        <v>1515</v>
      </c>
      <c r="B61" s="8" t="s">
        <v>1516</v>
      </c>
      <c r="C61" s="9">
        <v>36010</v>
      </c>
      <c r="D61" s="9">
        <v>36010</v>
      </c>
      <c r="E61" s="9">
        <v>0</v>
      </c>
      <c r="F61" s="10">
        <v>0</v>
      </c>
      <c r="G61" s="9">
        <v>0</v>
      </c>
    </row>
    <row r="62" spans="1:7" ht="29.1" customHeight="1">
      <c r="A62" s="7" t="s">
        <v>1517</v>
      </c>
      <c r="B62" s="8" t="s">
        <v>1518</v>
      </c>
      <c r="C62" s="9">
        <v>23000</v>
      </c>
      <c r="D62" s="9">
        <v>23000</v>
      </c>
      <c r="E62" s="9">
        <v>0</v>
      </c>
      <c r="F62" s="10">
        <v>0</v>
      </c>
      <c r="G62" s="9">
        <v>0</v>
      </c>
    </row>
    <row r="63" spans="1:7" ht="29.1" customHeight="1">
      <c r="A63" s="7" t="s">
        <v>1519</v>
      </c>
      <c r="B63" s="8" t="s">
        <v>1520</v>
      </c>
      <c r="C63" s="9">
        <v>9450</v>
      </c>
      <c r="D63" s="9">
        <v>9450</v>
      </c>
      <c r="E63" s="9">
        <v>0</v>
      </c>
      <c r="F63" s="10">
        <v>0</v>
      </c>
      <c r="G63" s="9">
        <v>0</v>
      </c>
    </row>
    <row r="64" spans="1:7" ht="29.1" customHeight="1">
      <c r="A64" s="7" t="s">
        <v>1521</v>
      </c>
      <c r="B64" s="8" t="s">
        <v>1522</v>
      </c>
      <c r="C64" s="9">
        <v>180250</v>
      </c>
      <c r="D64" s="9">
        <v>90250</v>
      </c>
      <c r="E64" s="9">
        <v>90000</v>
      </c>
      <c r="F64" s="10">
        <v>0</v>
      </c>
      <c r="G64" s="9">
        <v>0</v>
      </c>
    </row>
    <row r="65" spans="1:7" ht="29.1" customHeight="1">
      <c r="A65" s="7" t="s">
        <v>1523</v>
      </c>
      <c r="B65" s="8" t="s">
        <v>1524</v>
      </c>
      <c r="C65" s="9">
        <v>45125</v>
      </c>
      <c r="D65" s="9">
        <v>45125</v>
      </c>
      <c r="E65" s="9">
        <v>0</v>
      </c>
      <c r="F65" s="10">
        <v>0</v>
      </c>
      <c r="G65" s="9">
        <v>0</v>
      </c>
    </row>
    <row r="66" spans="1:7" ht="29.1" customHeight="1">
      <c r="A66" s="7" t="s">
        <v>1525</v>
      </c>
      <c r="B66" s="8" t="s">
        <v>1526</v>
      </c>
      <c r="C66" s="9">
        <v>70000</v>
      </c>
      <c r="D66" s="9">
        <v>70000</v>
      </c>
      <c r="E66" s="9">
        <v>0</v>
      </c>
      <c r="F66" s="10">
        <v>0</v>
      </c>
      <c r="G66" s="9">
        <v>0</v>
      </c>
    </row>
    <row r="67" spans="1:7" ht="29.1" customHeight="1">
      <c r="A67" s="7" t="s">
        <v>1527</v>
      </c>
      <c r="B67" s="8" t="s">
        <v>1528</v>
      </c>
      <c r="C67" s="9">
        <v>9000</v>
      </c>
      <c r="D67" s="9">
        <v>9000</v>
      </c>
      <c r="E67" s="9">
        <v>0</v>
      </c>
      <c r="F67" s="10">
        <v>0</v>
      </c>
      <c r="G67" s="9">
        <v>0</v>
      </c>
    </row>
    <row r="68" spans="1:7" ht="29.1" customHeight="1">
      <c r="A68" s="7" t="s">
        <v>1529</v>
      </c>
      <c r="B68" s="8" t="s">
        <v>1530</v>
      </c>
      <c r="C68" s="9">
        <v>244400</v>
      </c>
      <c r="D68" s="9">
        <v>109400</v>
      </c>
      <c r="E68" s="9">
        <v>135000</v>
      </c>
      <c r="F68" s="10">
        <v>0</v>
      </c>
      <c r="G68" s="9">
        <v>0</v>
      </c>
    </row>
    <row r="69" spans="1:7" ht="29.1" customHeight="1">
      <c r="A69" s="7" t="s">
        <v>1531</v>
      </c>
      <c r="B69" s="8" t="s">
        <v>1532</v>
      </c>
      <c r="C69" s="9">
        <v>22000</v>
      </c>
      <c r="D69" s="9">
        <v>22000</v>
      </c>
      <c r="E69" s="9">
        <v>0</v>
      </c>
      <c r="F69" s="10">
        <v>0</v>
      </c>
      <c r="G69" s="9">
        <v>0</v>
      </c>
    </row>
    <row r="70" spans="1:7" ht="29.1" customHeight="1">
      <c r="A70" s="7" t="s">
        <v>1533</v>
      </c>
      <c r="B70" s="8" t="s">
        <v>1534</v>
      </c>
      <c r="C70" s="9">
        <v>290000</v>
      </c>
      <c r="D70" s="9">
        <v>100000</v>
      </c>
      <c r="E70" s="9">
        <v>190000</v>
      </c>
      <c r="F70" s="10">
        <v>0</v>
      </c>
      <c r="G70" s="9">
        <v>0</v>
      </c>
    </row>
    <row r="71" spans="1:7" ht="29.1" customHeight="1">
      <c r="A71" s="7" t="s">
        <v>1535</v>
      </c>
      <c r="B71" s="8" t="s">
        <v>1536</v>
      </c>
      <c r="C71" s="9">
        <v>205235</v>
      </c>
      <c r="D71" s="9">
        <v>102735</v>
      </c>
      <c r="E71" s="9">
        <v>102500</v>
      </c>
      <c r="F71" s="10">
        <v>0</v>
      </c>
      <c r="G71" s="9">
        <v>0</v>
      </c>
    </row>
    <row r="72" spans="1:7" ht="29.1" customHeight="1">
      <c r="A72" s="7" t="s">
        <v>1537</v>
      </c>
      <c r="B72" s="8" t="s">
        <v>1538</v>
      </c>
      <c r="C72" s="9">
        <v>218800</v>
      </c>
      <c r="D72" s="9">
        <v>108300</v>
      </c>
      <c r="E72" s="9">
        <v>110500</v>
      </c>
      <c r="F72" s="10">
        <v>0</v>
      </c>
      <c r="G72" s="9">
        <v>0</v>
      </c>
    </row>
    <row r="73" spans="1:7" ht="29.1" customHeight="1">
      <c r="A73" s="7" t="s">
        <v>1539</v>
      </c>
      <c r="B73" s="8" t="s">
        <v>1540</v>
      </c>
      <c r="C73" s="9">
        <v>150000</v>
      </c>
      <c r="D73" s="9">
        <v>50000</v>
      </c>
      <c r="E73" s="9">
        <v>100000</v>
      </c>
      <c r="F73" s="10">
        <v>0</v>
      </c>
      <c r="G73" s="9">
        <v>0</v>
      </c>
    </row>
    <row r="74" spans="1:7" ht="29.1" customHeight="1">
      <c r="A74" s="7" t="s">
        <v>1541</v>
      </c>
      <c r="B74" s="8" t="s">
        <v>1542</v>
      </c>
      <c r="C74" s="9">
        <v>100000</v>
      </c>
      <c r="D74" s="9">
        <v>20000</v>
      </c>
      <c r="E74" s="9">
        <v>80000</v>
      </c>
      <c r="F74" s="10">
        <v>0</v>
      </c>
      <c r="G74" s="9">
        <v>0</v>
      </c>
    </row>
    <row r="75" spans="1:7" ht="29.1" customHeight="1">
      <c r="A75" s="7" t="s">
        <v>1543</v>
      </c>
      <c r="B75" s="8" t="s">
        <v>1544</v>
      </c>
      <c r="C75" s="9">
        <v>9740</v>
      </c>
      <c r="D75" s="9">
        <v>9740</v>
      </c>
      <c r="E75" s="9">
        <v>0</v>
      </c>
      <c r="F75" s="10">
        <v>0</v>
      </c>
      <c r="G75" s="9">
        <v>0</v>
      </c>
    </row>
    <row r="76" spans="1:7" ht="29.1" customHeight="1">
      <c r="A76" s="7" t="s">
        <v>1545</v>
      </c>
      <c r="B76" s="8" t="s">
        <v>1546</v>
      </c>
      <c r="C76" s="9">
        <v>75500</v>
      </c>
      <c r="D76" s="9">
        <v>75500</v>
      </c>
      <c r="E76" s="9">
        <v>0</v>
      </c>
      <c r="F76" s="10">
        <v>0</v>
      </c>
      <c r="G76" s="9">
        <v>0</v>
      </c>
    </row>
    <row r="77" spans="1:7" ht="29.1" customHeight="1">
      <c r="A77" s="7" t="s">
        <v>1547</v>
      </c>
      <c r="B77" s="8" t="s">
        <v>1548</v>
      </c>
      <c r="C77" s="9">
        <v>60000</v>
      </c>
      <c r="D77" s="9">
        <v>60000</v>
      </c>
      <c r="E77" s="9">
        <v>0</v>
      </c>
      <c r="F77" s="10">
        <v>0</v>
      </c>
      <c r="G77" s="9">
        <v>0</v>
      </c>
    </row>
    <row r="78" spans="1:7" ht="29.1" customHeight="1">
      <c r="A78" s="7" t="s">
        <v>1549</v>
      </c>
      <c r="B78" s="8" t="s">
        <v>1550</v>
      </c>
      <c r="C78" s="9">
        <v>60000</v>
      </c>
      <c r="D78" s="9">
        <v>60000</v>
      </c>
      <c r="E78" s="9">
        <v>0</v>
      </c>
      <c r="F78" s="10">
        <v>0</v>
      </c>
      <c r="G78" s="9">
        <v>0</v>
      </c>
    </row>
    <row r="79" spans="1:7" ht="29.1" customHeight="1">
      <c r="A79" s="7" t="s">
        <v>1551</v>
      </c>
      <c r="B79" s="8" t="s">
        <v>1552</v>
      </c>
      <c r="C79" s="9">
        <v>8000</v>
      </c>
      <c r="D79" s="9">
        <v>8000</v>
      </c>
      <c r="E79" s="9">
        <v>0</v>
      </c>
      <c r="F79" s="10">
        <v>0</v>
      </c>
      <c r="G79" s="9">
        <v>0</v>
      </c>
    </row>
    <row r="80" spans="1:7" ht="29.1" customHeight="1">
      <c r="A80" s="7" t="s">
        <v>1553</v>
      </c>
      <c r="B80" s="8" t="s">
        <v>1554</v>
      </c>
      <c r="C80" s="9">
        <v>368000</v>
      </c>
      <c r="D80" s="9">
        <v>188000</v>
      </c>
      <c r="E80" s="9">
        <v>180000</v>
      </c>
      <c r="F80" s="10">
        <v>0</v>
      </c>
      <c r="G80" s="9">
        <v>0</v>
      </c>
    </row>
    <row r="81" spans="1:7" ht="29.1" customHeight="1">
      <c r="A81" s="7" t="s">
        <v>1555</v>
      </c>
      <c r="B81" s="8" t="s">
        <v>1556</v>
      </c>
      <c r="C81" s="9">
        <v>260000</v>
      </c>
      <c r="D81" s="9">
        <v>10000</v>
      </c>
      <c r="E81" s="9">
        <v>250000</v>
      </c>
      <c r="F81" s="10">
        <v>0</v>
      </c>
      <c r="G81" s="9">
        <v>0</v>
      </c>
    </row>
    <row r="82" spans="1:7" ht="29.1" customHeight="1">
      <c r="A82" s="7" t="s">
        <v>1557</v>
      </c>
      <c r="B82" s="8" t="s">
        <v>1558</v>
      </c>
      <c r="C82" s="9">
        <v>70000</v>
      </c>
      <c r="D82" s="9">
        <v>70000</v>
      </c>
      <c r="E82" s="9">
        <v>0</v>
      </c>
      <c r="F82" s="10">
        <v>0</v>
      </c>
      <c r="G82" s="9">
        <v>0</v>
      </c>
    </row>
    <row r="83" spans="1:7" ht="29.1" customHeight="1">
      <c r="A83" s="7" t="s">
        <v>1559</v>
      </c>
      <c r="B83" s="8" t="s">
        <v>1560</v>
      </c>
      <c r="C83" s="9">
        <v>360000</v>
      </c>
      <c r="D83" s="9">
        <v>220000</v>
      </c>
      <c r="E83" s="9">
        <v>140000</v>
      </c>
      <c r="F83" s="10">
        <v>0</v>
      </c>
      <c r="G83" s="9">
        <v>0</v>
      </c>
    </row>
    <row r="84" spans="1:7" ht="29.1" customHeight="1">
      <c r="A84" s="7" t="s">
        <v>1561</v>
      </c>
      <c r="B84" s="8" t="s">
        <v>1562</v>
      </c>
      <c r="C84" s="9">
        <v>19000</v>
      </c>
      <c r="D84" s="9">
        <v>19000</v>
      </c>
      <c r="E84" s="9">
        <v>0</v>
      </c>
      <c r="F84" s="10">
        <v>0</v>
      </c>
      <c r="G84" s="9">
        <v>0</v>
      </c>
    </row>
    <row r="85" spans="1:7" ht="29.1" customHeight="1">
      <c r="A85" s="7" t="s">
        <v>1563</v>
      </c>
      <c r="B85" s="8" t="s">
        <v>1564</v>
      </c>
      <c r="C85" s="9">
        <v>40000</v>
      </c>
      <c r="D85" s="9">
        <v>20000</v>
      </c>
      <c r="E85" s="9">
        <v>20000</v>
      </c>
      <c r="F85" s="10">
        <v>0</v>
      </c>
      <c r="G85" s="9">
        <v>0</v>
      </c>
    </row>
    <row r="86" spans="1:7" ht="29.1" customHeight="1">
      <c r="A86" s="7" t="s">
        <v>1565</v>
      </c>
      <c r="B86" s="8" t="s">
        <v>1566</v>
      </c>
      <c r="C86" s="9">
        <v>130000</v>
      </c>
      <c r="D86" s="9">
        <v>40000</v>
      </c>
      <c r="E86" s="9">
        <v>90000</v>
      </c>
      <c r="F86" s="10">
        <v>0</v>
      </c>
      <c r="G86" s="9">
        <v>0</v>
      </c>
    </row>
    <row r="87" spans="1:7" ht="29.1" customHeight="1">
      <c r="A87" s="7" t="s">
        <v>1567</v>
      </c>
      <c r="B87" s="8" t="s">
        <v>1568</v>
      </c>
      <c r="C87" s="9">
        <v>420000</v>
      </c>
      <c r="D87" s="9">
        <v>180000</v>
      </c>
      <c r="E87" s="9">
        <v>240000</v>
      </c>
      <c r="F87" s="10">
        <v>0</v>
      </c>
      <c r="G87" s="9">
        <v>0</v>
      </c>
    </row>
    <row r="88" spans="1:7" ht="29.1" customHeight="1">
      <c r="A88" s="7" t="s">
        <v>1569</v>
      </c>
      <c r="B88" s="8" t="s">
        <v>1570</v>
      </c>
      <c r="C88" s="9">
        <v>40000</v>
      </c>
      <c r="D88" s="9">
        <v>10000</v>
      </c>
      <c r="E88" s="9">
        <v>30000</v>
      </c>
      <c r="F88" s="10">
        <v>0</v>
      </c>
      <c r="G88" s="9">
        <v>0</v>
      </c>
    </row>
    <row r="89" spans="1:7" ht="29.1" customHeight="1">
      <c r="A89" s="7" t="s">
        <v>1571</v>
      </c>
      <c r="B89" s="8" t="s">
        <v>1572</v>
      </c>
      <c r="C89" s="9">
        <v>47400</v>
      </c>
      <c r="D89" s="9">
        <v>47400</v>
      </c>
      <c r="E89" s="9">
        <v>0</v>
      </c>
      <c r="F89" s="10">
        <v>0</v>
      </c>
      <c r="G89" s="9">
        <v>0</v>
      </c>
    </row>
    <row r="90" spans="1:7" ht="29.1" customHeight="1">
      <c r="A90" s="7" t="s">
        <v>1573</v>
      </c>
      <c r="B90" s="8" t="s">
        <v>1574</v>
      </c>
      <c r="C90" s="9">
        <v>170000</v>
      </c>
      <c r="D90" s="9">
        <v>80000</v>
      </c>
      <c r="E90" s="9">
        <v>90000</v>
      </c>
      <c r="F90" s="10">
        <v>0</v>
      </c>
      <c r="G90" s="9">
        <v>0</v>
      </c>
    </row>
    <row r="91" spans="1:7" ht="29.1" customHeight="1">
      <c r="A91" s="7" t="s">
        <v>1575</v>
      </c>
      <c r="B91" s="8" t="s">
        <v>1576</v>
      </c>
      <c r="C91" s="9">
        <v>190000</v>
      </c>
      <c r="D91" s="9">
        <v>76000</v>
      </c>
      <c r="E91" s="9">
        <v>114000</v>
      </c>
      <c r="F91" s="10">
        <v>0</v>
      </c>
      <c r="G91" s="9">
        <v>0</v>
      </c>
    </row>
    <row r="92" spans="1:7" ht="29.1" customHeight="1">
      <c r="A92" s="7" t="s">
        <v>1577</v>
      </c>
      <c r="B92" s="8" t="s">
        <v>1578</v>
      </c>
      <c r="C92" s="9">
        <v>20000</v>
      </c>
      <c r="D92" s="9">
        <v>20000</v>
      </c>
      <c r="E92" s="9">
        <v>0</v>
      </c>
      <c r="F92" s="10">
        <v>0</v>
      </c>
      <c r="G92" s="9">
        <v>0</v>
      </c>
    </row>
    <row r="93" spans="1:7" ht="29.1" customHeight="1">
      <c r="A93" s="7" t="s">
        <v>1579</v>
      </c>
      <c r="B93" s="8" t="s">
        <v>1580</v>
      </c>
      <c r="C93" s="9">
        <v>15000</v>
      </c>
      <c r="D93" s="9">
        <v>15000</v>
      </c>
      <c r="E93" s="9">
        <v>0</v>
      </c>
      <c r="F93" s="10">
        <v>0</v>
      </c>
      <c r="G93" s="9">
        <v>0</v>
      </c>
    </row>
    <row r="94" spans="1:7" ht="29.1" customHeight="1">
      <c r="A94" s="7" t="s">
        <v>1581</v>
      </c>
      <c r="B94" s="8" t="s">
        <v>1582</v>
      </c>
      <c r="C94" s="9">
        <v>300000</v>
      </c>
      <c r="D94" s="9">
        <v>200000</v>
      </c>
      <c r="E94" s="9">
        <v>100000</v>
      </c>
      <c r="F94" s="10">
        <v>0</v>
      </c>
      <c r="G94" s="9">
        <v>0</v>
      </c>
    </row>
    <row r="95" spans="1:7" ht="29.1" customHeight="1">
      <c r="A95" s="7" t="s">
        <v>1583</v>
      </c>
      <c r="B95" s="8" t="s">
        <v>1584</v>
      </c>
      <c r="C95" s="9">
        <v>59200</v>
      </c>
      <c r="D95" s="9">
        <v>31000</v>
      </c>
      <c r="E95" s="9">
        <v>28200</v>
      </c>
      <c r="F95" s="10">
        <v>0</v>
      </c>
      <c r="G95" s="9">
        <v>0</v>
      </c>
    </row>
    <row r="96" spans="1:7" ht="29.1" customHeight="1">
      <c r="A96" s="7" t="s">
        <v>1585</v>
      </c>
      <c r="B96" s="8" t="s">
        <v>1586</v>
      </c>
      <c r="C96" s="9">
        <v>113715</v>
      </c>
      <c r="D96" s="9">
        <v>113715</v>
      </c>
      <c r="E96" s="9">
        <v>0</v>
      </c>
      <c r="F96" s="10">
        <v>0</v>
      </c>
      <c r="G96" s="9">
        <v>0</v>
      </c>
    </row>
    <row r="97" spans="1:7" ht="29.1" customHeight="1">
      <c r="A97" s="7" t="s">
        <v>1587</v>
      </c>
      <c r="B97" s="8" t="s">
        <v>1588</v>
      </c>
      <c r="C97" s="9">
        <v>61250</v>
      </c>
      <c r="D97" s="9">
        <v>61250</v>
      </c>
      <c r="E97" s="9">
        <v>0</v>
      </c>
      <c r="F97" s="10">
        <v>0</v>
      </c>
      <c r="G97" s="9">
        <v>0</v>
      </c>
    </row>
    <row r="98" spans="1:7" ht="29.1" customHeight="1">
      <c r="A98" s="2"/>
      <c r="B98" s="3"/>
      <c r="C98" s="2"/>
      <c r="D98" s="2"/>
      <c r="E98" s="2"/>
      <c r="F98" s="2"/>
      <c r="G98" s="2"/>
    </row>
  </sheetData>
  <mergeCells count="8">
    <mergeCell ref="A3:B3"/>
    <mergeCell ref="C4:G4"/>
    <mergeCell ref="E5:F5"/>
    <mergeCell ref="A4:A6"/>
    <mergeCell ref="B4:B6"/>
    <mergeCell ref="C5:C6"/>
    <mergeCell ref="D5:D6"/>
    <mergeCell ref="G5:G6"/>
  </mergeCells>
  <phoneticPr fontId="56" type="noConversion"/>
  <pageMargins left="0.75" right="0.75" top="1" bottom="1" header="0.5" footer="0.5"/>
  <pageSetup paperSize="9" orientation="portrait" r:id="rId1"/>
</worksheet>
</file>

<file path=xl/worksheets/sheet3.xml><?xml version="1.0" encoding="utf-8"?>
<worksheet xmlns="http://schemas.openxmlformats.org/spreadsheetml/2006/main" xmlns:r="http://schemas.openxmlformats.org/officeDocument/2006/relationships">
  <dimension ref="A1:IV33"/>
  <sheetViews>
    <sheetView showZeros="0" workbookViewId="0">
      <selection activeCell="G1" sqref="G1"/>
    </sheetView>
  </sheetViews>
  <sheetFormatPr defaultRowHeight="14.25"/>
  <cols>
    <col min="1" max="1" width="4.75" style="31" customWidth="1"/>
    <col min="2" max="2" width="32.25" style="31" customWidth="1"/>
    <col min="3" max="6" width="14.625" style="31" customWidth="1"/>
    <col min="7" max="7" width="27" style="31" customWidth="1"/>
    <col min="8" max="16384" width="9" style="31"/>
  </cols>
  <sheetData>
    <row r="1" spans="1:256" ht="15" customHeight="1">
      <c r="B1" s="36"/>
      <c r="C1" s="13"/>
      <c r="D1" s="36"/>
      <c r="E1" s="215"/>
      <c r="F1" s="216"/>
      <c r="G1" s="13"/>
    </row>
    <row r="2" spans="1:256" s="213" customFormat="1" ht="42.95" customHeight="1">
      <c r="B2" s="357" t="s">
        <v>66</v>
      </c>
      <c r="C2" s="358"/>
      <c r="D2" s="357"/>
      <c r="E2" s="359"/>
      <c r="F2" s="357"/>
      <c r="G2" s="357"/>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c r="CA2" s="31"/>
      <c r="CB2" s="31"/>
      <c r="CC2" s="31"/>
      <c r="CD2" s="31"/>
      <c r="CE2" s="31"/>
      <c r="CF2" s="31"/>
      <c r="CG2" s="31"/>
      <c r="CH2" s="31"/>
      <c r="CI2" s="31"/>
      <c r="CJ2" s="31"/>
      <c r="CK2" s="31"/>
      <c r="CL2" s="31"/>
      <c r="CM2" s="31"/>
      <c r="CN2" s="31"/>
      <c r="CO2" s="31"/>
      <c r="CP2" s="31"/>
      <c r="CQ2" s="31"/>
      <c r="CR2" s="31"/>
      <c r="CS2" s="31"/>
      <c r="CT2" s="31"/>
      <c r="CU2" s="31"/>
      <c r="CV2" s="31"/>
      <c r="CW2" s="31"/>
      <c r="CX2" s="31"/>
      <c r="CY2" s="31"/>
      <c r="CZ2" s="31"/>
      <c r="DA2" s="31"/>
      <c r="DB2" s="31"/>
      <c r="DC2" s="31"/>
      <c r="DD2" s="31"/>
      <c r="DE2" s="31"/>
      <c r="DF2" s="31"/>
      <c r="DG2" s="31"/>
      <c r="DH2" s="31"/>
      <c r="DI2" s="31"/>
      <c r="DJ2" s="31"/>
      <c r="DK2" s="31"/>
      <c r="DL2" s="31"/>
      <c r="DM2" s="31"/>
      <c r="DN2" s="31"/>
      <c r="DO2" s="31"/>
      <c r="DP2" s="31"/>
      <c r="DQ2" s="31"/>
      <c r="DR2" s="31"/>
      <c r="DS2" s="31"/>
      <c r="DT2" s="31"/>
      <c r="DU2" s="31"/>
      <c r="DV2" s="31"/>
      <c r="DW2" s="31"/>
      <c r="DX2" s="31"/>
      <c r="DY2" s="31"/>
      <c r="DZ2" s="31"/>
      <c r="EA2" s="31"/>
      <c r="EB2" s="31"/>
      <c r="EC2" s="31"/>
      <c r="ED2" s="31"/>
      <c r="EE2" s="31"/>
      <c r="EF2" s="31"/>
      <c r="EG2" s="31"/>
      <c r="EH2" s="31"/>
      <c r="EI2" s="31"/>
      <c r="EJ2" s="31"/>
      <c r="EK2" s="31"/>
      <c r="EL2" s="31"/>
      <c r="EM2" s="31"/>
      <c r="EN2" s="31"/>
      <c r="EO2" s="31"/>
      <c r="EP2" s="31"/>
      <c r="EQ2" s="31"/>
      <c r="ER2" s="31"/>
      <c r="ES2" s="31"/>
      <c r="ET2" s="31"/>
      <c r="EU2" s="31"/>
      <c r="EV2" s="31"/>
      <c r="EW2" s="31"/>
      <c r="EX2" s="31"/>
      <c r="EY2" s="31"/>
      <c r="EZ2" s="31"/>
      <c r="FA2" s="31"/>
      <c r="FB2" s="31"/>
      <c r="FC2" s="31"/>
      <c r="FD2" s="31"/>
      <c r="FE2" s="31"/>
      <c r="FF2" s="31"/>
      <c r="FG2" s="31"/>
      <c r="FH2" s="31"/>
      <c r="FI2" s="31"/>
      <c r="FJ2" s="31"/>
      <c r="FK2" s="31"/>
      <c r="FL2" s="31"/>
      <c r="FM2" s="31"/>
      <c r="FN2" s="31"/>
      <c r="FO2" s="31"/>
      <c r="FP2" s="31"/>
      <c r="FQ2" s="31"/>
      <c r="FR2" s="31"/>
      <c r="FS2" s="31"/>
      <c r="FT2" s="31"/>
      <c r="FU2" s="31"/>
      <c r="FV2" s="31"/>
      <c r="FW2" s="31"/>
      <c r="FX2" s="31"/>
      <c r="FY2" s="31"/>
      <c r="FZ2" s="31"/>
      <c r="GA2" s="31"/>
      <c r="GB2" s="31"/>
      <c r="GC2" s="31"/>
      <c r="GD2" s="31"/>
      <c r="GE2" s="31"/>
      <c r="GF2" s="31"/>
      <c r="GG2" s="31"/>
      <c r="GH2" s="31"/>
      <c r="GI2" s="31"/>
      <c r="GJ2" s="31"/>
      <c r="GK2" s="31"/>
      <c r="GL2" s="31"/>
      <c r="GM2" s="31"/>
      <c r="GN2" s="31"/>
      <c r="GO2" s="31"/>
      <c r="GP2" s="31"/>
      <c r="GQ2" s="31"/>
      <c r="GR2" s="31"/>
      <c r="GS2" s="31"/>
      <c r="GT2" s="31"/>
      <c r="GU2" s="31"/>
      <c r="GV2" s="31"/>
      <c r="GW2" s="31"/>
      <c r="GX2" s="31"/>
      <c r="GY2" s="31"/>
      <c r="GZ2" s="31"/>
      <c r="HA2" s="31"/>
      <c r="HB2" s="31"/>
      <c r="HC2" s="31"/>
      <c r="HD2" s="31"/>
      <c r="HE2" s="31"/>
      <c r="HF2" s="31"/>
      <c r="HG2" s="31"/>
      <c r="HH2" s="31"/>
      <c r="HI2" s="31"/>
      <c r="HJ2" s="31"/>
      <c r="HK2" s="31"/>
      <c r="HL2" s="31"/>
      <c r="HM2" s="31"/>
      <c r="HN2" s="31"/>
      <c r="HO2" s="31"/>
      <c r="HP2" s="31"/>
      <c r="HQ2" s="31"/>
      <c r="HR2" s="31"/>
      <c r="HS2" s="31"/>
      <c r="HT2" s="31"/>
      <c r="HU2" s="31"/>
      <c r="HV2" s="31"/>
      <c r="HW2" s="31"/>
      <c r="HX2" s="31"/>
      <c r="HY2" s="31"/>
      <c r="HZ2" s="31"/>
      <c r="IA2" s="31"/>
      <c r="IB2" s="31"/>
      <c r="IC2" s="31"/>
      <c r="ID2" s="31"/>
      <c r="IE2" s="31"/>
      <c r="IF2" s="31"/>
      <c r="IG2" s="31"/>
      <c r="IH2" s="31"/>
      <c r="II2" s="31"/>
      <c r="IJ2" s="31"/>
      <c r="IK2" s="31"/>
      <c r="IL2" s="31"/>
      <c r="IM2" s="31"/>
      <c r="IN2" s="31"/>
      <c r="IO2" s="31"/>
      <c r="IP2" s="31"/>
      <c r="IQ2" s="31"/>
      <c r="IR2" s="31"/>
      <c r="IS2" s="31"/>
      <c r="IT2" s="31"/>
      <c r="IU2" s="31"/>
      <c r="IV2" s="31"/>
    </row>
    <row r="3" spans="1:256" ht="18" customHeight="1">
      <c r="A3" s="360" t="s">
        <v>67</v>
      </c>
      <c r="B3" s="360"/>
      <c r="C3" s="217"/>
      <c r="D3" s="169">
        <v>44201</v>
      </c>
      <c r="E3" s="218"/>
      <c r="F3" s="217"/>
      <c r="G3" s="219" t="s">
        <v>3</v>
      </c>
    </row>
    <row r="4" spans="1:256" s="52" customFormat="1" ht="21" customHeight="1">
      <c r="A4" s="365" t="s">
        <v>68</v>
      </c>
      <c r="B4" s="365" t="s">
        <v>69</v>
      </c>
      <c r="C4" s="361" t="s">
        <v>70</v>
      </c>
      <c r="D4" s="361" t="s">
        <v>71</v>
      </c>
      <c r="E4" s="362"/>
      <c r="F4" s="361"/>
      <c r="G4" s="361" t="s">
        <v>72</v>
      </c>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c r="CA4" s="31"/>
      <c r="CB4" s="31"/>
      <c r="CC4" s="31"/>
      <c r="CD4" s="31"/>
      <c r="CE4" s="31"/>
      <c r="CF4" s="31"/>
      <c r="CG4" s="31"/>
      <c r="CH4" s="31"/>
      <c r="CI4" s="31"/>
      <c r="CJ4" s="31"/>
      <c r="CK4" s="31"/>
      <c r="CL4" s="31"/>
      <c r="CM4" s="31"/>
      <c r="CN4" s="31"/>
      <c r="CO4" s="31"/>
      <c r="CP4" s="31"/>
      <c r="CQ4" s="31"/>
      <c r="CR4" s="31"/>
      <c r="CS4" s="31"/>
      <c r="CT4" s="31"/>
      <c r="CU4" s="31"/>
      <c r="CV4" s="31"/>
      <c r="CW4" s="31"/>
      <c r="CX4" s="31"/>
      <c r="CY4" s="31"/>
      <c r="CZ4" s="31"/>
      <c r="DA4" s="31"/>
      <c r="DB4" s="31"/>
      <c r="DC4" s="31"/>
      <c r="DD4" s="31"/>
      <c r="DE4" s="31"/>
      <c r="DF4" s="31"/>
      <c r="DG4" s="31"/>
      <c r="DH4" s="31"/>
      <c r="DI4" s="31"/>
      <c r="DJ4" s="31"/>
      <c r="DK4" s="31"/>
      <c r="DL4" s="31"/>
      <c r="DM4" s="31"/>
      <c r="DN4" s="31"/>
      <c r="DO4" s="31"/>
      <c r="DP4" s="31"/>
      <c r="DQ4" s="31"/>
      <c r="DR4" s="31"/>
      <c r="DS4" s="31"/>
      <c r="DT4" s="31"/>
      <c r="DU4" s="31"/>
      <c r="DV4" s="31"/>
      <c r="DW4" s="31"/>
      <c r="DX4" s="31"/>
      <c r="DY4" s="31"/>
      <c r="DZ4" s="31"/>
      <c r="EA4" s="31"/>
      <c r="EB4" s="31"/>
      <c r="EC4" s="31"/>
      <c r="ED4" s="31"/>
      <c r="EE4" s="31"/>
      <c r="EF4" s="31"/>
      <c r="EG4" s="31"/>
      <c r="EH4" s="31"/>
      <c r="EI4" s="31"/>
      <c r="EJ4" s="31"/>
      <c r="EK4" s="31"/>
      <c r="EL4" s="31"/>
      <c r="EM4" s="31"/>
      <c r="EN4" s="31"/>
      <c r="EO4" s="31"/>
      <c r="EP4" s="31"/>
      <c r="EQ4" s="31"/>
      <c r="ER4" s="31"/>
      <c r="ES4" s="31"/>
      <c r="ET4" s="31"/>
      <c r="EU4" s="31"/>
      <c r="EV4" s="31"/>
      <c r="EW4" s="31"/>
      <c r="EX4" s="31"/>
      <c r="EY4" s="31"/>
      <c r="EZ4" s="31"/>
      <c r="FA4" s="31"/>
      <c r="FB4" s="31"/>
      <c r="FC4" s="31"/>
      <c r="FD4" s="31"/>
      <c r="FE4" s="31"/>
      <c r="FF4" s="31"/>
      <c r="FG4" s="31"/>
      <c r="FH4" s="31"/>
      <c r="FI4" s="31"/>
      <c r="FJ4" s="31"/>
      <c r="FK4" s="31"/>
      <c r="FL4" s="31"/>
      <c r="FM4" s="31"/>
      <c r="FN4" s="31"/>
      <c r="FO4" s="31"/>
      <c r="FP4" s="31"/>
      <c r="FQ4" s="31"/>
      <c r="FR4" s="31"/>
      <c r="FS4" s="31"/>
      <c r="FT4" s="31"/>
      <c r="FU4" s="31"/>
      <c r="FV4" s="31"/>
      <c r="FW4" s="31"/>
      <c r="FX4" s="31"/>
      <c r="FY4" s="31"/>
      <c r="FZ4" s="31"/>
      <c r="GA4" s="31"/>
      <c r="GB4" s="31"/>
      <c r="GC4" s="31"/>
      <c r="GD4" s="31"/>
      <c r="GE4" s="31"/>
      <c r="GF4" s="31"/>
      <c r="GG4" s="31"/>
      <c r="GH4" s="31"/>
      <c r="GI4" s="31"/>
      <c r="GJ4" s="31"/>
      <c r="GK4" s="31"/>
      <c r="GL4" s="31"/>
      <c r="GM4" s="31"/>
      <c r="GN4" s="31"/>
      <c r="GO4" s="31"/>
      <c r="GP4" s="31"/>
      <c r="GQ4" s="31"/>
      <c r="GR4" s="31"/>
      <c r="GS4" s="31"/>
      <c r="GT4" s="31"/>
      <c r="GU4" s="31"/>
      <c r="GV4" s="31"/>
      <c r="GW4" s="31"/>
      <c r="GX4" s="31"/>
      <c r="GY4" s="31"/>
      <c r="GZ4" s="31"/>
      <c r="HA4" s="31"/>
      <c r="HB4" s="31"/>
      <c r="HC4" s="31"/>
      <c r="HD4" s="31"/>
      <c r="HE4" s="31"/>
      <c r="HF4" s="31"/>
      <c r="HG4" s="31"/>
      <c r="HH4" s="31"/>
      <c r="HI4" s="31"/>
      <c r="HJ4" s="31"/>
      <c r="HK4" s="31"/>
      <c r="HL4" s="31"/>
      <c r="HM4" s="31"/>
      <c r="HN4" s="31"/>
      <c r="HO4" s="31"/>
      <c r="HP4" s="31"/>
      <c r="HQ4" s="31"/>
      <c r="HR4" s="31"/>
      <c r="HS4" s="31"/>
      <c r="HT4" s="31"/>
      <c r="HU4" s="31"/>
      <c r="HV4" s="31"/>
      <c r="HW4" s="31"/>
      <c r="HX4" s="31"/>
      <c r="HY4" s="31"/>
      <c r="HZ4" s="31"/>
      <c r="IA4" s="31"/>
      <c r="IB4" s="31"/>
      <c r="IC4" s="31"/>
      <c r="ID4" s="31"/>
      <c r="IE4" s="31"/>
      <c r="IF4" s="31"/>
      <c r="IG4" s="31"/>
      <c r="IH4" s="31"/>
      <c r="II4" s="31"/>
      <c r="IJ4" s="31"/>
      <c r="IK4" s="31"/>
      <c r="IL4" s="31"/>
      <c r="IM4" s="31"/>
      <c r="IN4" s="31"/>
      <c r="IO4" s="31"/>
      <c r="IP4" s="31"/>
      <c r="IQ4" s="31"/>
      <c r="IR4" s="31"/>
      <c r="IS4" s="31"/>
      <c r="IT4" s="31"/>
      <c r="IU4" s="31"/>
      <c r="IV4" s="31"/>
    </row>
    <row r="5" spans="1:256" s="52" customFormat="1" ht="27" customHeight="1">
      <c r="A5" s="366"/>
      <c r="B5" s="366"/>
      <c r="C5" s="361"/>
      <c r="D5" s="220" t="s">
        <v>8</v>
      </c>
      <c r="E5" s="221" t="s">
        <v>73</v>
      </c>
      <c r="F5" s="220" t="s">
        <v>74</v>
      </c>
      <c r="G5" s="361"/>
      <c r="H5" s="31"/>
      <c r="I5" s="31"/>
      <c r="J5" s="31"/>
      <c r="K5" s="31"/>
      <c r="L5" s="31"/>
      <c r="M5" s="31"/>
      <c r="N5" s="31"/>
      <c r="O5" s="31"/>
      <c r="P5" s="31"/>
      <c r="Q5" s="31"/>
      <c r="R5" s="31"/>
      <c r="S5" s="31"/>
      <c r="T5" s="31"/>
      <c r="U5" s="31"/>
      <c r="V5" s="31"/>
      <c r="W5" s="31"/>
      <c r="X5" s="31"/>
      <c r="Y5" s="31"/>
      <c r="Z5" s="31"/>
      <c r="AA5" s="31"/>
      <c r="AB5" s="31"/>
      <c r="AC5" s="31"/>
      <c r="AD5" s="31"/>
      <c r="AE5" s="31"/>
      <c r="AF5" s="31"/>
      <c r="AG5" s="31"/>
      <c r="AH5" s="31"/>
      <c r="AI5" s="31"/>
      <c r="AJ5" s="31"/>
      <c r="AK5" s="31"/>
      <c r="AL5" s="31"/>
      <c r="AM5" s="31"/>
      <c r="AN5" s="31"/>
      <c r="AO5" s="31"/>
      <c r="AP5" s="31"/>
      <c r="AQ5" s="31"/>
      <c r="AR5" s="31"/>
      <c r="AS5" s="31"/>
      <c r="AT5" s="31"/>
      <c r="AU5" s="31"/>
      <c r="AV5" s="31"/>
      <c r="AW5" s="31"/>
      <c r="AX5" s="31"/>
      <c r="AY5" s="31"/>
      <c r="AZ5" s="31"/>
      <c r="BA5" s="31"/>
      <c r="BB5" s="31"/>
      <c r="BC5" s="31"/>
      <c r="BD5" s="31"/>
      <c r="BE5" s="31"/>
      <c r="BF5" s="31"/>
      <c r="BG5" s="31"/>
      <c r="BH5" s="31"/>
      <c r="BI5" s="31"/>
      <c r="BJ5" s="31"/>
      <c r="BK5" s="31"/>
      <c r="BL5" s="31"/>
      <c r="BM5" s="31"/>
      <c r="BN5" s="31"/>
      <c r="BO5" s="31"/>
      <c r="BP5" s="31"/>
      <c r="BQ5" s="31"/>
      <c r="BR5" s="31"/>
      <c r="BS5" s="31"/>
      <c r="BT5" s="31"/>
      <c r="BU5" s="31"/>
      <c r="BV5" s="31"/>
      <c r="BW5" s="31"/>
      <c r="BX5" s="31"/>
      <c r="BY5" s="31"/>
      <c r="BZ5" s="31"/>
      <c r="CA5" s="31"/>
      <c r="CB5" s="31"/>
      <c r="CC5" s="31"/>
      <c r="CD5" s="31"/>
      <c r="CE5" s="31"/>
      <c r="CF5" s="31"/>
      <c r="CG5" s="31"/>
      <c r="CH5" s="31"/>
      <c r="CI5" s="31"/>
      <c r="CJ5" s="31"/>
      <c r="CK5" s="31"/>
      <c r="CL5" s="31"/>
      <c r="CM5" s="31"/>
      <c r="CN5" s="31"/>
      <c r="CO5" s="31"/>
      <c r="CP5" s="31"/>
      <c r="CQ5" s="31"/>
      <c r="CR5" s="31"/>
      <c r="CS5" s="31"/>
      <c r="CT5" s="31"/>
      <c r="CU5" s="31"/>
      <c r="CV5" s="31"/>
      <c r="CW5" s="31"/>
      <c r="CX5" s="31"/>
      <c r="CY5" s="31"/>
      <c r="CZ5" s="31"/>
      <c r="DA5" s="31"/>
      <c r="DB5" s="31"/>
      <c r="DC5" s="31"/>
      <c r="DD5" s="31"/>
      <c r="DE5" s="31"/>
      <c r="DF5" s="31"/>
      <c r="DG5" s="31"/>
      <c r="DH5" s="31"/>
      <c r="DI5" s="31"/>
      <c r="DJ5" s="31"/>
      <c r="DK5" s="31"/>
      <c r="DL5" s="31"/>
      <c r="DM5" s="31"/>
      <c r="DN5" s="31"/>
      <c r="DO5" s="31"/>
      <c r="DP5" s="31"/>
      <c r="DQ5" s="31"/>
      <c r="DR5" s="31"/>
      <c r="DS5" s="31"/>
      <c r="DT5" s="31"/>
      <c r="DU5" s="31"/>
      <c r="DV5" s="31"/>
      <c r="DW5" s="31"/>
      <c r="DX5" s="31"/>
      <c r="DY5" s="31"/>
      <c r="DZ5" s="31"/>
      <c r="EA5" s="31"/>
      <c r="EB5" s="31"/>
      <c r="EC5" s="31"/>
      <c r="ED5" s="31"/>
      <c r="EE5" s="31"/>
      <c r="EF5" s="31"/>
      <c r="EG5" s="31"/>
      <c r="EH5" s="31"/>
      <c r="EI5" s="31"/>
      <c r="EJ5" s="31"/>
      <c r="EK5" s="31"/>
      <c r="EL5" s="31"/>
      <c r="EM5" s="31"/>
      <c r="EN5" s="31"/>
      <c r="EO5" s="31"/>
      <c r="EP5" s="31"/>
      <c r="EQ5" s="31"/>
      <c r="ER5" s="31"/>
      <c r="ES5" s="31"/>
      <c r="ET5" s="31"/>
      <c r="EU5" s="31"/>
      <c r="EV5" s="31"/>
      <c r="EW5" s="31"/>
      <c r="EX5" s="31"/>
      <c r="EY5" s="31"/>
      <c r="EZ5" s="31"/>
      <c r="FA5" s="31"/>
      <c r="FB5" s="31"/>
      <c r="FC5" s="31"/>
      <c r="FD5" s="31"/>
      <c r="FE5" s="31"/>
      <c r="FF5" s="31"/>
      <c r="FG5" s="31"/>
      <c r="FH5" s="31"/>
      <c r="FI5" s="31"/>
      <c r="FJ5" s="31"/>
      <c r="FK5" s="31"/>
      <c r="FL5" s="31"/>
      <c r="FM5" s="31"/>
      <c r="FN5" s="31"/>
      <c r="FO5" s="31"/>
      <c r="FP5" s="31"/>
      <c r="FQ5" s="31"/>
      <c r="FR5" s="31"/>
      <c r="FS5" s="31"/>
      <c r="FT5" s="31"/>
      <c r="FU5" s="31"/>
      <c r="FV5" s="31"/>
      <c r="FW5" s="31"/>
      <c r="FX5" s="31"/>
      <c r="FY5" s="31"/>
      <c r="FZ5" s="31"/>
      <c r="GA5" s="31"/>
      <c r="GB5" s="31"/>
      <c r="GC5" s="31"/>
      <c r="GD5" s="31"/>
      <c r="GE5" s="31"/>
      <c r="GF5" s="31"/>
      <c r="GG5" s="31"/>
      <c r="GH5" s="31"/>
      <c r="GI5" s="31"/>
      <c r="GJ5" s="31"/>
      <c r="GK5" s="31"/>
      <c r="GL5" s="31"/>
      <c r="GM5" s="31"/>
      <c r="GN5" s="31"/>
      <c r="GO5" s="31"/>
      <c r="GP5" s="31"/>
      <c r="GQ5" s="31"/>
      <c r="GR5" s="31"/>
      <c r="GS5" s="31"/>
      <c r="GT5" s="31"/>
      <c r="GU5" s="31"/>
      <c r="GV5" s="31"/>
      <c r="GW5" s="31"/>
      <c r="GX5" s="31"/>
      <c r="GY5" s="31"/>
      <c r="GZ5" s="31"/>
      <c r="HA5" s="31"/>
      <c r="HB5" s="31"/>
      <c r="HC5" s="31"/>
      <c r="HD5" s="31"/>
      <c r="HE5" s="31"/>
      <c r="HF5" s="31"/>
      <c r="HG5" s="31"/>
      <c r="HH5" s="31"/>
      <c r="HI5" s="31"/>
      <c r="HJ5" s="31"/>
      <c r="HK5" s="31"/>
      <c r="HL5" s="31"/>
      <c r="HM5" s="31"/>
      <c r="HN5" s="31"/>
      <c r="HO5" s="31"/>
      <c r="HP5" s="31"/>
      <c r="HQ5" s="31"/>
      <c r="HR5" s="31"/>
      <c r="HS5" s="31"/>
      <c r="HT5" s="31"/>
      <c r="HU5" s="31"/>
      <c r="HV5" s="31"/>
      <c r="HW5" s="31"/>
      <c r="HX5" s="31"/>
      <c r="HY5" s="31"/>
      <c r="HZ5" s="31"/>
      <c r="IA5" s="31"/>
      <c r="IB5" s="31"/>
      <c r="IC5" s="31"/>
      <c r="ID5" s="31"/>
      <c r="IE5" s="31"/>
      <c r="IF5" s="31"/>
      <c r="IG5" s="31"/>
      <c r="IH5" s="31"/>
      <c r="II5" s="31"/>
      <c r="IJ5" s="31"/>
      <c r="IK5" s="31"/>
      <c r="IL5" s="31"/>
      <c r="IM5" s="31"/>
      <c r="IN5" s="31"/>
      <c r="IO5" s="31"/>
      <c r="IP5" s="31"/>
      <c r="IQ5" s="31"/>
      <c r="IR5" s="31"/>
      <c r="IS5" s="31"/>
      <c r="IT5" s="31"/>
      <c r="IU5" s="31"/>
      <c r="IV5" s="31"/>
    </row>
    <row r="6" spans="1:256" s="214" customFormat="1" ht="30" customHeight="1">
      <c r="A6" s="363" t="s">
        <v>75</v>
      </c>
      <c r="B6" s="364"/>
      <c r="C6" s="222">
        <f>C7+C21</f>
        <v>55961</v>
      </c>
      <c r="D6" s="222">
        <f>D7+D21</f>
        <v>59038</v>
      </c>
      <c r="E6" s="223">
        <f t="shared" ref="E6:E24" si="0">D6-C6</f>
        <v>3077</v>
      </c>
      <c r="F6" s="224">
        <f t="shared" ref="F6:F24" si="1">E6/C6</f>
        <v>5.4984721502474902E-2</v>
      </c>
      <c r="G6" s="225" t="s">
        <v>76</v>
      </c>
      <c r="H6" s="31"/>
      <c r="I6" s="31"/>
      <c r="J6" s="31"/>
      <c r="K6" s="31"/>
      <c r="L6" s="31"/>
      <c r="M6" s="31"/>
      <c r="N6" s="31"/>
      <c r="O6" s="31"/>
      <c r="P6" s="31"/>
      <c r="Q6" s="31"/>
      <c r="R6" s="31"/>
      <c r="S6" s="31"/>
      <c r="T6" s="31"/>
      <c r="U6" s="31"/>
      <c r="V6" s="31"/>
      <c r="W6" s="31"/>
      <c r="X6" s="31"/>
      <c r="Y6" s="31"/>
      <c r="Z6" s="31"/>
      <c r="AA6" s="31"/>
      <c r="AB6" s="31"/>
      <c r="AC6" s="31"/>
      <c r="AD6" s="31"/>
      <c r="AE6" s="31"/>
      <c r="AF6" s="31"/>
      <c r="AG6" s="31"/>
      <c r="AH6" s="31"/>
      <c r="AI6" s="31"/>
      <c r="AJ6" s="31"/>
      <c r="AK6" s="31"/>
      <c r="AL6" s="31"/>
      <c r="AM6" s="31"/>
      <c r="AN6" s="31"/>
      <c r="AO6" s="31"/>
      <c r="AP6" s="31"/>
      <c r="AQ6" s="31"/>
      <c r="AR6" s="31"/>
      <c r="AS6" s="31"/>
      <c r="AT6" s="31"/>
      <c r="AU6" s="31"/>
      <c r="AV6" s="31"/>
      <c r="AW6" s="31"/>
      <c r="AX6" s="31"/>
      <c r="AY6" s="31"/>
      <c r="AZ6" s="31"/>
      <c r="BA6" s="31"/>
      <c r="BB6" s="31"/>
      <c r="BC6" s="31"/>
      <c r="BD6" s="31"/>
      <c r="BE6" s="31"/>
      <c r="BF6" s="31"/>
      <c r="BG6" s="31"/>
      <c r="BH6" s="31"/>
      <c r="BI6" s="31"/>
      <c r="BJ6" s="31"/>
      <c r="BK6" s="31"/>
      <c r="BL6" s="31"/>
      <c r="BM6" s="31"/>
      <c r="BN6" s="31"/>
      <c r="BO6" s="31"/>
      <c r="BP6" s="31"/>
      <c r="BQ6" s="31"/>
      <c r="BR6" s="31"/>
      <c r="BS6" s="31"/>
      <c r="BT6" s="31"/>
      <c r="BU6" s="31"/>
      <c r="BV6" s="31"/>
      <c r="BW6" s="31"/>
      <c r="BX6" s="31"/>
      <c r="BY6" s="31"/>
      <c r="BZ6" s="31"/>
      <c r="CA6" s="31"/>
      <c r="CB6" s="31"/>
      <c r="CC6" s="31"/>
      <c r="CD6" s="31"/>
      <c r="CE6" s="31"/>
      <c r="CF6" s="31"/>
      <c r="CG6" s="31"/>
      <c r="CH6" s="31"/>
      <c r="CI6" s="31"/>
      <c r="CJ6" s="31"/>
      <c r="CK6" s="31"/>
      <c r="CL6" s="31"/>
      <c r="CM6" s="31"/>
      <c r="CN6" s="31"/>
      <c r="CO6" s="31"/>
      <c r="CP6" s="31"/>
      <c r="CQ6" s="31"/>
      <c r="CR6" s="31"/>
      <c r="CS6" s="31"/>
      <c r="CT6" s="31"/>
      <c r="CU6" s="31"/>
      <c r="CV6" s="31"/>
      <c r="CW6" s="31"/>
      <c r="CX6" s="31"/>
      <c r="CY6" s="31"/>
      <c r="CZ6" s="31"/>
      <c r="DA6" s="31"/>
      <c r="DB6" s="31"/>
      <c r="DC6" s="31"/>
      <c r="DD6" s="31"/>
      <c r="DE6" s="31"/>
      <c r="DF6" s="31"/>
      <c r="DG6" s="31"/>
      <c r="DH6" s="31"/>
      <c r="DI6" s="31"/>
      <c r="DJ6" s="31"/>
      <c r="DK6" s="31"/>
      <c r="DL6" s="31"/>
      <c r="DM6" s="31"/>
      <c r="DN6" s="31"/>
      <c r="DO6" s="31"/>
      <c r="DP6" s="31"/>
      <c r="DQ6" s="31"/>
      <c r="DR6" s="31"/>
      <c r="DS6" s="31"/>
      <c r="DT6" s="31"/>
      <c r="DU6" s="31"/>
      <c r="DV6" s="31"/>
      <c r="DW6" s="31"/>
      <c r="DX6" s="31"/>
      <c r="DY6" s="31"/>
      <c r="DZ6" s="31"/>
      <c r="EA6" s="31"/>
      <c r="EB6" s="31"/>
      <c r="EC6" s="31"/>
      <c r="ED6" s="31"/>
      <c r="EE6" s="31"/>
      <c r="EF6" s="31"/>
      <c r="EG6" s="31"/>
      <c r="EH6" s="31"/>
      <c r="EI6" s="31"/>
      <c r="EJ6" s="31"/>
      <c r="EK6" s="31"/>
      <c r="EL6" s="31"/>
      <c r="EM6" s="31"/>
      <c r="EN6" s="31"/>
      <c r="EO6" s="31"/>
      <c r="EP6" s="31"/>
      <c r="EQ6" s="31"/>
      <c r="ER6" s="31"/>
      <c r="ES6" s="31"/>
      <c r="ET6" s="31"/>
      <c r="EU6" s="31"/>
      <c r="EV6" s="31"/>
      <c r="EW6" s="31"/>
      <c r="EX6" s="31"/>
      <c r="EY6" s="31"/>
      <c r="EZ6" s="31"/>
      <c r="FA6" s="31"/>
      <c r="FB6" s="31"/>
      <c r="FC6" s="31"/>
      <c r="FD6" s="31"/>
      <c r="FE6" s="31"/>
      <c r="FF6" s="31"/>
      <c r="FG6" s="31"/>
      <c r="FH6" s="31"/>
      <c r="FI6" s="31"/>
      <c r="FJ6" s="31"/>
      <c r="FK6" s="31"/>
      <c r="FL6" s="31"/>
      <c r="FM6" s="31"/>
      <c r="FN6" s="31"/>
      <c r="FO6" s="31"/>
      <c r="FP6" s="31"/>
      <c r="FQ6" s="31"/>
      <c r="FR6" s="31"/>
      <c r="FS6" s="31"/>
      <c r="FT6" s="31"/>
      <c r="FU6" s="31"/>
      <c r="FV6" s="31"/>
      <c r="FW6" s="31"/>
      <c r="FX6" s="31"/>
      <c r="FY6" s="31"/>
      <c r="FZ6" s="31"/>
      <c r="GA6" s="31"/>
      <c r="GB6" s="31"/>
      <c r="GC6" s="31"/>
      <c r="GD6" s="31"/>
      <c r="GE6" s="31"/>
      <c r="GF6" s="31"/>
      <c r="GG6" s="31"/>
      <c r="GH6" s="31"/>
      <c r="GI6" s="31"/>
      <c r="GJ6" s="31"/>
      <c r="GK6" s="31"/>
      <c r="GL6" s="31"/>
      <c r="GM6" s="31"/>
      <c r="GN6" s="31"/>
      <c r="GO6" s="31"/>
      <c r="GP6" s="31"/>
      <c r="GQ6" s="31"/>
      <c r="GR6" s="31"/>
      <c r="GS6" s="31"/>
      <c r="GT6" s="31"/>
      <c r="GU6" s="31"/>
      <c r="GV6" s="31"/>
      <c r="GW6" s="31"/>
      <c r="GX6" s="31"/>
      <c r="GY6" s="31"/>
      <c r="GZ6" s="31"/>
      <c r="HA6" s="31"/>
      <c r="HB6" s="31"/>
      <c r="HC6" s="31"/>
      <c r="HD6" s="31"/>
      <c r="HE6" s="31"/>
      <c r="HF6" s="31"/>
      <c r="HG6" s="31"/>
      <c r="HH6" s="31"/>
      <c r="HI6" s="31"/>
      <c r="HJ6" s="31"/>
      <c r="HK6" s="31"/>
      <c r="HL6" s="31"/>
      <c r="HM6" s="31"/>
      <c r="HN6" s="31"/>
      <c r="HO6" s="31"/>
      <c r="HP6" s="31"/>
      <c r="HQ6" s="31"/>
      <c r="HR6" s="31"/>
      <c r="HS6" s="31"/>
      <c r="HT6" s="31"/>
      <c r="HU6" s="31"/>
      <c r="HV6" s="31"/>
      <c r="HW6" s="31"/>
      <c r="HX6" s="31"/>
      <c r="HY6" s="31"/>
      <c r="HZ6" s="31"/>
      <c r="IA6" s="31"/>
      <c r="IB6" s="31"/>
      <c r="IC6" s="31"/>
      <c r="ID6" s="31"/>
      <c r="IE6" s="31"/>
      <c r="IF6" s="31"/>
      <c r="IG6" s="31"/>
      <c r="IH6" s="31"/>
      <c r="II6" s="31"/>
      <c r="IJ6" s="31"/>
      <c r="IK6" s="31"/>
      <c r="IL6" s="31"/>
      <c r="IM6" s="31"/>
      <c r="IN6" s="31"/>
      <c r="IO6" s="31"/>
      <c r="IP6" s="31"/>
      <c r="IQ6" s="31"/>
      <c r="IR6" s="31"/>
      <c r="IS6" s="31"/>
      <c r="IT6" s="31"/>
      <c r="IU6" s="31"/>
      <c r="IV6" s="31"/>
    </row>
    <row r="7" spans="1:256" ht="30" customHeight="1">
      <c r="A7" s="226" t="s">
        <v>77</v>
      </c>
      <c r="B7" s="227" t="s">
        <v>78</v>
      </c>
      <c r="C7" s="228">
        <f>SUM(C8:C20)</f>
        <v>37607</v>
      </c>
      <c r="D7" s="228">
        <f>SUM(D8:D20)</f>
        <v>39675</v>
      </c>
      <c r="E7" s="229">
        <f t="shared" si="0"/>
        <v>2068</v>
      </c>
      <c r="F7" s="224">
        <f t="shared" si="1"/>
        <v>5.4989762544207198E-2</v>
      </c>
      <c r="G7" s="230"/>
    </row>
    <row r="8" spans="1:256" s="52" customFormat="1" ht="30" customHeight="1">
      <c r="A8" s="231">
        <v>1</v>
      </c>
      <c r="B8" s="232" t="s">
        <v>79</v>
      </c>
      <c r="C8" s="229">
        <v>14175</v>
      </c>
      <c r="D8" s="229">
        <v>14955</v>
      </c>
      <c r="E8" s="229">
        <f t="shared" si="0"/>
        <v>780</v>
      </c>
      <c r="F8" s="233">
        <f t="shared" si="1"/>
        <v>5.5026455026455E-2</v>
      </c>
      <c r="G8" s="230"/>
      <c r="H8" s="31"/>
      <c r="I8" s="31"/>
      <c r="J8" s="31"/>
      <c r="K8" s="31"/>
      <c r="L8" s="31"/>
      <c r="M8" s="31"/>
      <c r="N8" s="31"/>
      <c r="O8" s="31"/>
      <c r="P8" s="31"/>
      <c r="Q8" s="31"/>
      <c r="R8" s="31"/>
      <c r="S8" s="31"/>
      <c r="T8" s="31"/>
      <c r="U8" s="31"/>
      <c r="V8" s="31"/>
      <c r="W8" s="31"/>
      <c r="X8" s="31"/>
      <c r="Y8" s="31"/>
      <c r="Z8" s="31"/>
      <c r="AA8" s="31"/>
      <c r="AB8" s="31"/>
      <c r="AC8" s="31"/>
      <c r="AD8" s="31"/>
      <c r="AE8" s="31"/>
      <c r="AF8" s="31"/>
      <c r="AG8" s="31"/>
      <c r="AH8" s="31"/>
      <c r="AI8" s="31"/>
      <c r="AJ8" s="31"/>
      <c r="AK8" s="31"/>
      <c r="AL8" s="31"/>
      <c r="AM8" s="31"/>
      <c r="AN8" s="31"/>
      <c r="AO8" s="31"/>
      <c r="AP8" s="31"/>
      <c r="AQ8" s="31"/>
      <c r="AR8" s="31"/>
      <c r="AS8" s="31"/>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31"/>
      <c r="CW8" s="31"/>
      <c r="CX8" s="31"/>
      <c r="CY8" s="31"/>
      <c r="CZ8" s="31"/>
      <c r="DA8" s="31"/>
      <c r="DB8" s="31"/>
      <c r="DC8" s="31"/>
      <c r="DD8" s="31"/>
      <c r="DE8" s="31"/>
      <c r="DF8" s="31"/>
      <c r="DG8" s="31"/>
      <c r="DH8" s="31"/>
      <c r="DI8" s="31"/>
      <c r="DJ8" s="31"/>
      <c r="DK8" s="31"/>
      <c r="DL8" s="31"/>
      <c r="DM8" s="31"/>
      <c r="DN8" s="31"/>
      <c r="DO8" s="31"/>
      <c r="DP8" s="31"/>
      <c r="DQ8" s="31"/>
      <c r="DR8" s="31"/>
      <c r="DS8" s="31"/>
      <c r="DT8" s="31"/>
      <c r="DU8" s="31"/>
      <c r="DV8" s="31"/>
      <c r="DW8" s="31"/>
      <c r="DX8" s="31"/>
      <c r="DY8" s="31"/>
      <c r="DZ8" s="31"/>
      <c r="EA8" s="31"/>
      <c r="EB8" s="31"/>
      <c r="EC8" s="31"/>
      <c r="ED8" s="31"/>
      <c r="EE8" s="31"/>
      <c r="EF8" s="31"/>
      <c r="EG8" s="31"/>
      <c r="EH8" s="31"/>
      <c r="EI8" s="31"/>
      <c r="EJ8" s="31"/>
      <c r="EK8" s="31"/>
      <c r="EL8" s="31"/>
      <c r="EM8" s="31"/>
      <c r="EN8" s="31"/>
      <c r="EO8" s="31"/>
      <c r="EP8" s="31"/>
      <c r="EQ8" s="31"/>
      <c r="ER8" s="31"/>
      <c r="ES8" s="31"/>
      <c r="ET8" s="31"/>
      <c r="EU8" s="31"/>
      <c r="EV8" s="31"/>
      <c r="EW8" s="31"/>
      <c r="EX8" s="31"/>
      <c r="EY8" s="31"/>
      <c r="EZ8" s="31"/>
      <c r="FA8" s="31"/>
      <c r="FB8" s="31"/>
      <c r="FC8" s="31"/>
      <c r="FD8" s="31"/>
      <c r="FE8" s="31"/>
      <c r="FF8" s="31"/>
      <c r="FG8" s="31"/>
      <c r="FH8" s="31"/>
      <c r="FI8" s="31"/>
      <c r="FJ8" s="31"/>
      <c r="FK8" s="31"/>
      <c r="FL8" s="31"/>
      <c r="FM8" s="31"/>
      <c r="FN8" s="31"/>
      <c r="FO8" s="31"/>
      <c r="FP8" s="31"/>
      <c r="FQ8" s="31"/>
      <c r="FR8" s="31"/>
      <c r="FS8" s="31"/>
      <c r="FT8" s="31"/>
      <c r="FU8" s="31"/>
      <c r="FV8" s="31"/>
      <c r="FW8" s="31"/>
      <c r="FX8" s="31"/>
      <c r="FY8" s="31"/>
      <c r="FZ8" s="31"/>
      <c r="GA8" s="31"/>
      <c r="GB8" s="31"/>
      <c r="GC8" s="31"/>
      <c r="GD8" s="31"/>
      <c r="GE8" s="31"/>
      <c r="GF8" s="31"/>
      <c r="GG8" s="31"/>
      <c r="GH8" s="31"/>
      <c r="GI8" s="31"/>
      <c r="GJ8" s="31"/>
      <c r="GK8" s="31"/>
      <c r="GL8" s="31"/>
      <c r="GM8" s="31"/>
      <c r="GN8" s="31"/>
      <c r="GO8" s="31"/>
      <c r="GP8" s="31"/>
      <c r="GQ8" s="31"/>
      <c r="GR8" s="31"/>
      <c r="GS8" s="31"/>
      <c r="GT8" s="31"/>
      <c r="GU8" s="31"/>
      <c r="GV8" s="31"/>
      <c r="GW8" s="31"/>
      <c r="GX8" s="31"/>
      <c r="GY8" s="31"/>
      <c r="GZ8" s="31"/>
      <c r="HA8" s="31"/>
      <c r="HB8" s="31"/>
      <c r="HC8" s="31"/>
      <c r="HD8" s="31"/>
      <c r="HE8" s="31"/>
      <c r="HF8" s="31"/>
      <c r="HG8" s="31"/>
      <c r="HH8" s="31"/>
      <c r="HI8" s="31"/>
      <c r="HJ8" s="31"/>
      <c r="HK8" s="31"/>
      <c r="HL8" s="31"/>
      <c r="HM8" s="31"/>
      <c r="HN8" s="31"/>
      <c r="HO8" s="31"/>
      <c r="HP8" s="31"/>
      <c r="HQ8" s="31"/>
      <c r="HR8" s="31"/>
      <c r="HS8" s="31"/>
      <c r="HT8" s="31"/>
      <c r="HU8" s="31"/>
      <c r="HV8" s="31"/>
      <c r="HW8" s="31"/>
      <c r="HX8" s="31"/>
      <c r="HY8" s="31"/>
      <c r="HZ8" s="31"/>
      <c r="IA8" s="31"/>
      <c r="IB8" s="31"/>
      <c r="IC8" s="31"/>
      <c r="ID8" s="31"/>
      <c r="IE8" s="31"/>
      <c r="IF8" s="31"/>
      <c r="IG8" s="31"/>
      <c r="IH8" s="31"/>
      <c r="II8" s="31"/>
      <c r="IJ8" s="31"/>
      <c r="IK8" s="31"/>
      <c r="IL8" s="31"/>
      <c r="IM8" s="31"/>
      <c r="IN8" s="31"/>
      <c r="IO8" s="31"/>
      <c r="IP8" s="31"/>
      <c r="IQ8" s="31"/>
      <c r="IR8" s="31"/>
      <c r="IS8" s="31"/>
      <c r="IT8" s="31"/>
      <c r="IU8" s="31"/>
      <c r="IV8" s="31"/>
    </row>
    <row r="9" spans="1:256" s="52" customFormat="1" ht="30" customHeight="1">
      <c r="A9" s="231">
        <v>2</v>
      </c>
      <c r="B9" s="232" t="s">
        <v>80</v>
      </c>
      <c r="C9" s="229">
        <v>5286</v>
      </c>
      <c r="D9" s="229">
        <v>5577</v>
      </c>
      <c r="E9" s="229">
        <f t="shared" si="0"/>
        <v>291</v>
      </c>
      <c r="F9" s="233">
        <f t="shared" si="1"/>
        <v>5.5051078320090797E-2</v>
      </c>
      <c r="G9" s="230"/>
      <c r="H9" s="31"/>
      <c r="I9" s="31"/>
      <c r="J9" s="31"/>
      <c r="K9" s="31"/>
      <c r="L9" s="31"/>
      <c r="M9" s="31"/>
      <c r="N9" s="31"/>
      <c r="O9" s="31"/>
      <c r="P9" s="31"/>
      <c r="Q9" s="31"/>
      <c r="R9" s="31"/>
      <c r="S9" s="31"/>
      <c r="T9" s="31"/>
      <c r="U9" s="31"/>
      <c r="V9" s="31"/>
      <c r="W9" s="31"/>
      <c r="X9" s="31"/>
      <c r="Y9" s="31"/>
      <c r="Z9" s="31"/>
      <c r="AA9" s="31"/>
      <c r="AB9" s="31"/>
      <c r="AC9" s="31"/>
      <c r="AD9" s="31"/>
      <c r="AE9" s="31"/>
      <c r="AF9" s="31"/>
      <c r="AG9" s="31"/>
      <c r="AH9" s="31"/>
      <c r="AI9" s="31"/>
      <c r="AJ9" s="31"/>
      <c r="AK9" s="31"/>
      <c r="AL9" s="31"/>
      <c r="AM9" s="31"/>
      <c r="AN9" s="31"/>
      <c r="AO9" s="31"/>
      <c r="AP9" s="31"/>
      <c r="AQ9" s="31"/>
      <c r="AR9" s="31"/>
      <c r="AS9" s="31"/>
      <c r="AT9" s="31"/>
      <c r="AU9" s="31"/>
      <c r="AV9" s="31"/>
      <c r="AW9" s="31"/>
      <c r="AX9" s="31"/>
      <c r="AY9" s="31"/>
      <c r="AZ9" s="31"/>
      <c r="BA9" s="31"/>
      <c r="BB9" s="31"/>
      <c r="BC9" s="31"/>
      <c r="BD9" s="31"/>
      <c r="BE9" s="31"/>
      <c r="BF9" s="31"/>
      <c r="BG9" s="31"/>
      <c r="BH9" s="31"/>
      <c r="BI9" s="31"/>
      <c r="BJ9" s="31"/>
      <c r="BK9" s="31"/>
      <c r="BL9" s="31"/>
      <c r="BM9" s="31"/>
      <c r="BN9" s="31"/>
      <c r="BO9" s="31"/>
      <c r="BP9" s="31"/>
      <c r="BQ9" s="31"/>
      <c r="BR9" s="31"/>
      <c r="BS9" s="31"/>
      <c r="BT9" s="31"/>
      <c r="BU9" s="31"/>
      <c r="BV9" s="31"/>
      <c r="BW9" s="31"/>
      <c r="BX9" s="31"/>
      <c r="BY9" s="31"/>
      <c r="BZ9" s="31"/>
      <c r="CA9" s="31"/>
      <c r="CB9" s="31"/>
      <c r="CC9" s="31"/>
      <c r="CD9" s="31"/>
      <c r="CE9" s="31"/>
      <c r="CF9" s="31"/>
      <c r="CG9" s="31"/>
      <c r="CH9" s="31"/>
      <c r="CI9" s="31"/>
      <c r="CJ9" s="31"/>
      <c r="CK9" s="31"/>
      <c r="CL9" s="31"/>
      <c r="CM9" s="31"/>
      <c r="CN9" s="31"/>
      <c r="CO9" s="31"/>
      <c r="CP9" s="31"/>
      <c r="CQ9" s="31"/>
      <c r="CR9" s="31"/>
      <c r="CS9" s="31"/>
      <c r="CT9" s="31"/>
      <c r="CU9" s="31"/>
      <c r="CV9" s="31"/>
      <c r="CW9" s="31"/>
      <c r="CX9" s="31"/>
      <c r="CY9" s="31"/>
      <c r="CZ9" s="31"/>
      <c r="DA9" s="31"/>
      <c r="DB9" s="31"/>
      <c r="DC9" s="31"/>
      <c r="DD9" s="31"/>
      <c r="DE9" s="31"/>
      <c r="DF9" s="31"/>
      <c r="DG9" s="31"/>
      <c r="DH9" s="31"/>
      <c r="DI9" s="31"/>
      <c r="DJ9" s="31"/>
      <c r="DK9" s="31"/>
      <c r="DL9" s="31"/>
      <c r="DM9" s="31"/>
      <c r="DN9" s="31"/>
      <c r="DO9" s="31"/>
      <c r="DP9" s="31"/>
      <c r="DQ9" s="31"/>
      <c r="DR9" s="31"/>
      <c r="DS9" s="31"/>
      <c r="DT9" s="31"/>
      <c r="DU9" s="31"/>
      <c r="DV9" s="31"/>
      <c r="DW9" s="31"/>
      <c r="DX9" s="31"/>
      <c r="DY9" s="31"/>
      <c r="DZ9" s="31"/>
      <c r="EA9" s="31"/>
      <c r="EB9" s="31"/>
      <c r="EC9" s="31"/>
      <c r="ED9" s="31"/>
      <c r="EE9" s="31"/>
      <c r="EF9" s="31"/>
      <c r="EG9" s="31"/>
      <c r="EH9" s="31"/>
      <c r="EI9" s="31"/>
      <c r="EJ9" s="31"/>
      <c r="EK9" s="31"/>
      <c r="EL9" s="31"/>
      <c r="EM9" s="31"/>
      <c r="EN9" s="31"/>
      <c r="EO9" s="31"/>
      <c r="EP9" s="31"/>
      <c r="EQ9" s="31"/>
      <c r="ER9" s="31"/>
      <c r="ES9" s="31"/>
      <c r="ET9" s="31"/>
      <c r="EU9" s="31"/>
      <c r="EV9" s="31"/>
      <c r="EW9" s="31"/>
      <c r="EX9" s="31"/>
      <c r="EY9" s="31"/>
      <c r="EZ9" s="31"/>
      <c r="FA9" s="31"/>
      <c r="FB9" s="31"/>
      <c r="FC9" s="31"/>
      <c r="FD9" s="31"/>
      <c r="FE9" s="31"/>
      <c r="FF9" s="31"/>
      <c r="FG9" s="31"/>
      <c r="FH9" s="31"/>
      <c r="FI9" s="31"/>
      <c r="FJ9" s="31"/>
      <c r="FK9" s="31"/>
      <c r="FL9" s="31"/>
      <c r="FM9" s="31"/>
      <c r="FN9" s="31"/>
      <c r="FO9" s="31"/>
      <c r="FP9" s="31"/>
      <c r="FQ9" s="31"/>
      <c r="FR9" s="31"/>
      <c r="FS9" s="31"/>
      <c r="FT9" s="31"/>
      <c r="FU9" s="31"/>
      <c r="FV9" s="31"/>
      <c r="FW9" s="31"/>
      <c r="FX9" s="31"/>
      <c r="FY9" s="31"/>
      <c r="FZ9" s="31"/>
      <c r="GA9" s="31"/>
      <c r="GB9" s="31"/>
      <c r="GC9" s="31"/>
      <c r="GD9" s="31"/>
      <c r="GE9" s="31"/>
      <c r="GF9" s="31"/>
      <c r="GG9" s="31"/>
      <c r="GH9" s="31"/>
      <c r="GI9" s="31"/>
      <c r="GJ9" s="31"/>
      <c r="GK9" s="31"/>
      <c r="GL9" s="31"/>
      <c r="GM9" s="31"/>
      <c r="GN9" s="31"/>
      <c r="GO9" s="31"/>
      <c r="GP9" s="31"/>
      <c r="GQ9" s="31"/>
      <c r="GR9" s="31"/>
      <c r="GS9" s="31"/>
      <c r="GT9" s="31"/>
      <c r="GU9" s="31"/>
      <c r="GV9" s="31"/>
      <c r="GW9" s="31"/>
      <c r="GX9" s="31"/>
      <c r="GY9" s="31"/>
      <c r="GZ9" s="31"/>
      <c r="HA9" s="31"/>
      <c r="HB9" s="31"/>
      <c r="HC9" s="31"/>
      <c r="HD9" s="31"/>
      <c r="HE9" s="31"/>
      <c r="HF9" s="31"/>
      <c r="HG9" s="31"/>
      <c r="HH9" s="31"/>
      <c r="HI9" s="31"/>
      <c r="HJ9" s="31"/>
      <c r="HK9" s="31"/>
      <c r="HL9" s="31"/>
      <c r="HM9" s="31"/>
      <c r="HN9" s="31"/>
      <c r="HO9" s="31"/>
      <c r="HP9" s="31"/>
      <c r="HQ9" s="31"/>
      <c r="HR9" s="31"/>
      <c r="HS9" s="31"/>
      <c r="HT9" s="31"/>
      <c r="HU9" s="31"/>
      <c r="HV9" s="31"/>
      <c r="HW9" s="31"/>
      <c r="HX9" s="31"/>
      <c r="HY9" s="31"/>
      <c r="HZ9" s="31"/>
      <c r="IA9" s="31"/>
      <c r="IB9" s="31"/>
      <c r="IC9" s="31"/>
      <c r="ID9" s="31"/>
      <c r="IE9" s="31"/>
      <c r="IF9" s="31"/>
      <c r="IG9" s="31"/>
      <c r="IH9" s="31"/>
      <c r="II9" s="31"/>
      <c r="IJ9" s="31"/>
      <c r="IK9" s="31"/>
      <c r="IL9" s="31"/>
      <c r="IM9" s="31"/>
      <c r="IN9" s="31"/>
      <c r="IO9" s="31"/>
      <c r="IP9" s="31"/>
      <c r="IQ9" s="31"/>
      <c r="IR9" s="31"/>
      <c r="IS9" s="31"/>
      <c r="IT9" s="31"/>
      <c r="IU9" s="31"/>
      <c r="IV9" s="31"/>
    </row>
    <row r="10" spans="1:256" s="52" customFormat="1" ht="30" customHeight="1">
      <c r="A10" s="231">
        <v>3</v>
      </c>
      <c r="B10" s="234" t="s">
        <v>81</v>
      </c>
      <c r="C10" s="229">
        <v>504</v>
      </c>
      <c r="D10" s="229">
        <v>529</v>
      </c>
      <c r="E10" s="229">
        <f t="shared" si="0"/>
        <v>25</v>
      </c>
      <c r="F10" s="233">
        <f t="shared" si="1"/>
        <v>4.96031746031746E-2</v>
      </c>
      <c r="G10" s="230"/>
      <c r="H10" s="31"/>
      <c r="I10" s="31"/>
      <c r="J10" s="31"/>
      <c r="K10" s="31"/>
      <c r="L10" s="31"/>
      <c r="M10" s="31"/>
      <c r="N10" s="31"/>
      <c r="O10" s="31"/>
      <c r="P10" s="31"/>
      <c r="Q10" s="31"/>
      <c r="R10" s="31"/>
      <c r="S10" s="31"/>
      <c r="T10" s="31"/>
      <c r="U10" s="31"/>
      <c r="V10" s="31"/>
      <c r="W10" s="31"/>
      <c r="X10" s="31"/>
      <c r="Y10" s="31"/>
      <c r="Z10" s="31"/>
      <c r="AA10" s="31"/>
      <c r="AB10" s="31"/>
      <c r="AC10" s="31"/>
      <c r="AD10" s="31"/>
      <c r="AE10" s="31"/>
      <c r="AF10" s="31"/>
      <c r="AG10" s="31"/>
      <c r="AH10" s="31"/>
      <c r="AI10" s="31"/>
      <c r="AJ10" s="31"/>
      <c r="AK10" s="31"/>
      <c r="AL10" s="31"/>
      <c r="AM10" s="31"/>
      <c r="AN10" s="31"/>
      <c r="AO10" s="31"/>
      <c r="AP10" s="31"/>
      <c r="AQ10" s="31"/>
      <c r="AR10" s="31"/>
      <c r="AS10" s="31"/>
      <c r="AT10" s="31"/>
      <c r="AU10" s="31"/>
      <c r="AV10" s="31"/>
      <c r="AW10" s="31"/>
      <c r="AX10" s="31"/>
      <c r="AY10" s="31"/>
      <c r="AZ10" s="31"/>
      <c r="BA10" s="31"/>
      <c r="BB10" s="31"/>
      <c r="BC10" s="31"/>
      <c r="BD10" s="31"/>
      <c r="BE10" s="31"/>
      <c r="BF10" s="31"/>
      <c r="BG10" s="31"/>
      <c r="BH10" s="31"/>
      <c r="BI10" s="31"/>
      <c r="BJ10" s="31"/>
      <c r="BK10" s="31"/>
      <c r="BL10" s="31"/>
      <c r="BM10" s="31"/>
      <c r="BN10" s="31"/>
      <c r="BO10" s="31"/>
      <c r="BP10" s="31"/>
      <c r="BQ10" s="31"/>
      <c r="BR10" s="31"/>
      <c r="BS10" s="31"/>
      <c r="BT10" s="31"/>
      <c r="BU10" s="31"/>
      <c r="BV10" s="31"/>
      <c r="BW10" s="31"/>
      <c r="BX10" s="31"/>
      <c r="BY10" s="31"/>
      <c r="BZ10" s="31"/>
      <c r="CA10" s="31"/>
      <c r="CB10" s="31"/>
      <c r="CC10" s="31"/>
      <c r="CD10" s="31"/>
      <c r="CE10" s="31"/>
      <c r="CF10" s="31"/>
      <c r="CG10" s="31"/>
      <c r="CH10" s="31"/>
      <c r="CI10" s="31"/>
      <c r="CJ10" s="31"/>
      <c r="CK10" s="31"/>
      <c r="CL10" s="31"/>
      <c r="CM10" s="31"/>
      <c r="CN10" s="31"/>
      <c r="CO10" s="31"/>
      <c r="CP10" s="31"/>
      <c r="CQ10" s="31"/>
      <c r="CR10" s="31"/>
      <c r="CS10" s="31"/>
      <c r="CT10" s="31"/>
      <c r="CU10" s="31"/>
      <c r="CV10" s="31"/>
      <c r="CW10" s="31"/>
      <c r="CX10" s="31"/>
      <c r="CY10" s="31"/>
      <c r="CZ10" s="31"/>
      <c r="DA10" s="31"/>
      <c r="DB10" s="31"/>
      <c r="DC10" s="31"/>
      <c r="DD10" s="31"/>
      <c r="DE10" s="31"/>
      <c r="DF10" s="31"/>
      <c r="DG10" s="31"/>
      <c r="DH10" s="31"/>
      <c r="DI10" s="31"/>
      <c r="DJ10" s="31"/>
      <c r="DK10" s="31"/>
      <c r="DL10" s="31"/>
      <c r="DM10" s="31"/>
      <c r="DN10" s="31"/>
      <c r="DO10" s="31"/>
      <c r="DP10" s="31"/>
      <c r="DQ10" s="31"/>
      <c r="DR10" s="31"/>
      <c r="DS10" s="31"/>
      <c r="DT10" s="31"/>
      <c r="DU10" s="31"/>
      <c r="DV10" s="31"/>
      <c r="DW10" s="31"/>
      <c r="DX10" s="31"/>
      <c r="DY10" s="31"/>
      <c r="DZ10" s="31"/>
      <c r="EA10" s="31"/>
      <c r="EB10" s="31"/>
      <c r="EC10" s="31"/>
      <c r="ED10" s="31"/>
      <c r="EE10" s="31"/>
      <c r="EF10" s="31"/>
      <c r="EG10" s="31"/>
      <c r="EH10" s="31"/>
      <c r="EI10" s="31"/>
      <c r="EJ10" s="31"/>
      <c r="EK10" s="31"/>
      <c r="EL10" s="31"/>
      <c r="EM10" s="31"/>
      <c r="EN10" s="31"/>
      <c r="EO10" s="31"/>
      <c r="EP10" s="31"/>
      <c r="EQ10" s="31"/>
      <c r="ER10" s="31"/>
      <c r="ES10" s="31"/>
      <c r="ET10" s="31"/>
      <c r="EU10" s="31"/>
      <c r="EV10" s="31"/>
      <c r="EW10" s="31"/>
      <c r="EX10" s="31"/>
      <c r="EY10" s="31"/>
      <c r="EZ10" s="31"/>
      <c r="FA10" s="31"/>
      <c r="FB10" s="31"/>
      <c r="FC10" s="31"/>
      <c r="FD10" s="31"/>
      <c r="FE10" s="31"/>
      <c r="FF10" s="31"/>
      <c r="FG10" s="31"/>
      <c r="FH10" s="31"/>
      <c r="FI10" s="31"/>
      <c r="FJ10" s="31"/>
      <c r="FK10" s="31"/>
      <c r="FL10" s="31"/>
      <c r="FM10" s="31"/>
      <c r="FN10" s="31"/>
      <c r="FO10" s="31"/>
      <c r="FP10" s="31"/>
      <c r="FQ10" s="31"/>
      <c r="FR10" s="31"/>
      <c r="FS10" s="31"/>
      <c r="FT10" s="31"/>
      <c r="FU10" s="31"/>
      <c r="FV10" s="31"/>
      <c r="FW10" s="31"/>
      <c r="FX10" s="31"/>
      <c r="FY10" s="31"/>
      <c r="FZ10" s="31"/>
      <c r="GA10" s="31"/>
      <c r="GB10" s="31"/>
      <c r="GC10" s="31"/>
      <c r="GD10" s="31"/>
      <c r="GE10" s="31"/>
      <c r="GF10" s="31"/>
      <c r="GG10" s="31"/>
      <c r="GH10" s="31"/>
      <c r="GI10" s="31"/>
      <c r="GJ10" s="31"/>
      <c r="GK10" s="31"/>
      <c r="GL10" s="31"/>
      <c r="GM10" s="31"/>
      <c r="GN10" s="31"/>
      <c r="GO10" s="31"/>
      <c r="GP10" s="31"/>
      <c r="GQ10" s="31"/>
      <c r="GR10" s="31"/>
      <c r="GS10" s="31"/>
      <c r="GT10" s="31"/>
      <c r="GU10" s="31"/>
      <c r="GV10" s="31"/>
      <c r="GW10" s="31"/>
      <c r="GX10" s="31"/>
      <c r="GY10" s="31"/>
      <c r="GZ10" s="31"/>
      <c r="HA10" s="31"/>
      <c r="HB10" s="31"/>
      <c r="HC10" s="31"/>
      <c r="HD10" s="31"/>
      <c r="HE10" s="31"/>
      <c r="HF10" s="31"/>
      <c r="HG10" s="31"/>
      <c r="HH10" s="31"/>
      <c r="HI10" s="31"/>
      <c r="HJ10" s="31"/>
      <c r="HK10" s="31"/>
      <c r="HL10" s="31"/>
      <c r="HM10" s="31"/>
      <c r="HN10" s="31"/>
      <c r="HO10" s="31"/>
      <c r="HP10" s="31"/>
      <c r="HQ10" s="31"/>
      <c r="HR10" s="31"/>
      <c r="HS10" s="31"/>
      <c r="HT10" s="31"/>
      <c r="HU10" s="31"/>
      <c r="HV10" s="31"/>
      <c r="HW10" s="31"/>
      <c r="HX10" s="31"/>
      <c r="HY10" s="31"/>
      <c r="HZ10" s="31"/>
      <c r="IA10" s="31"/>
      <c r="IB10" s="31"/>
      <c r="IC10" s="31"/>
      <c r="ID10" s="31"/>
      <c r="IE10" s="31"/>
      <c r="IF10" s="31"/>
      <c r="IG10" s="31"/>
      <c r="IH10" s="31"/>
      <c r="II10" s="31"/>
      <c r="IJ10" s="31"/>
      <c r="IK10" s="31"/>
      <c r="IL10" s="31"/>
      <c r="IM10" s="31"/>
      <c r="IN10" s="31"/>
      <c r="IO10" s="31"/>
      <c r="IP10" s="31"/>
      <c r="IQ10" s="31"/>
      <c r="IR10" s="31"/>
      <c r="IS10" s="31"/>
      <c r="IT10" s="31"/>
      <c r="IU10" s="31"/>
      <c r="IV10" s="31"/>
    </row>
    <row r="11" spans="1:256" s="52" customFormat="1" ht="30" customHeight="1">
      <c r="A11" s="231">
        <v>4</v>
      </c>
      <c r="B11" s="234" t="s">
        <v>82</v>
      </c>
      <c r="C11" s="229">
        <v>165</v>
      </c>
      <c r="D11" s="229">
        <v>174</v>
      </c>
      <c r="E11" s="229">
        <f t="shared" si="0"/>
        <v>9</v>
      </c>
      <c r="F11" s="233">
        <f t="shared" si="1"/>
        <v>5.4545454545454501E-2</v>
      </c>
      <c r="G11" s="230"/>
      <c r="H11" s="31"/>
      <c r="I11" s="31"/>
      <c r="J11" s="31"/>
      <c r="K11" s="31"/>
      <c r="L11" s="31"/>
      <c r="M11" s="31"/>
      <c r="N11" s="31"/>
      <c r="O11" s="31"/>
      <c r="P11" s="31"/>
      <c r="Q11" s="31"/>
      <c r="R11" s="31"/>
      <c r="S11" s="31"/>
      <c r="T11" s="31"/>
      <c r="U11" s="31"/>
      <c r="V11" s="31"/>
      <c r="W11" s="31"/>
      <c r="X11" s="31"/>
      <c r="Y11" s="31"/>
      <c r="Z11" s="31"/>
      <c r="AA11" s="31"/>
      <c r="AB11" s="31"/>
      <c r="AC11" s="31"/>
      <c r="AD11" s="31"/>
      <c r="AE11" s="31"/>
      <c r="AF11" s="31"/>
      <c r="AG11" s="31"/>
      <c r="AH11" s="31"/>
      <c r="AI11" s="31"/>
      <c r="AJ11" s="31"/>
      <c r="AK11" s="31"/>
      <c r="AL11" s="31"/>
      <c r="AM11" s="31"/>
      <c r="AN11" s="31"/>
      <c r="AO11" s="31"/>
      <c r="AP11" s="31"/>
      <c r="AQ11" s="31"/>
      <c r="AR11" s="31"/>
      <c r="AS11" s="31"/>
      <c r="AT11" s="31"/>
      <c r="AU11" s="31"/>
      <c r="AV11" s="31"/>
      <c r="AW11" s="31"/>
      <c r="AX11" s="31"/>
      <c r="AY11" s="31"/>
      <c r="AZ11" s="31"/>
      <c r="BA11" s="31"/>
      <c r="BB11" s="31"/>
      <c r="BC11" s="31"/>
      <c r="BD11" s="31"/>
      <c r="BE11" s="31"/>
      <c r="BF11" s="31"/>
      <c r="BG11" s="31"/>
      <c r="BH11" s="31"/>
      <c r="BI11" s="31"/>
      <c r="BJ11" s="31"/>
      <c r="BK11" s="31"/>
      <c r="BL11" s="31"/>
      <c r="BM11" s="31"/>
      <c r="BN11" s="31"/>
      <c r="BO11" s="31"/>
      <c r="BP11" s="31"/>
      <c r="BQ11" s="31"/>
      <c r="BR11" s="31"/>
      <c r="BS11" s="31"/>
      <c r="BT11" s="31"/>
      <c r="BU11" s="31"/>
      <c r="BV11" s="31"/>
      <c r="BW11" s="31"/>
      <c r="BX11" s="31"/>
      <c r="BY11" s="31"/>
      <c r="BZ11" s="31"/>
      <c r="CA11" s="31"/>
      <c r="CB11" s="31"/>
      <c r="CC11" s="31"/>
      <c r="CD11" s="31"/>
      <c r="CE11" s="31"/>
      <c r="CF11" s="31"/>
      <c r="CG11" s="31"/>
      <c r="CH11" s="31"/>
      <c r="CI11" s="31"/>
      <c r="CJ11" s="31"/>
      <c r="CK11" s="31"/>
      <c r="CL11" s="31"/>
      <c r="CM11" s="31"/>
      <c r="CN11" s="31"/>
      <c r="CO11" s="31"/>
      <c r="CP11" s="31"/>
      <c r="CQ11" s="31"/>
      <c r="CR11" s="31"/>
      <c r="CS11" s="31"/>
      <c r="CT11" s="31"/>
      <c r="CU11" s="31"/>
      <c r="CV11" s="31"/>
      <c r="CW11" s="31"/>
      <c r="CX11" s="31"/>
      <c r="CY11" s="31"/>
      <c r="CZ11" s="31"/>
      <c r="DA11" s="31"/>
      <c r="DB11" s="31"/>
      <c r="DC11" s="31"/>
      <c r="DD11" s="31"/>
      <c r="DE11" s="31"/>
      <c r="DF11" s="31"/>
      <c r="DG11" s="31"/>
      <c r="DH11" s="31"/>
      <c r="DI11" s="31"/>
      <c r="DJ11" s="31"/>
      <c r="DK11" s="31"/>
      <c r="DL11" s="31"/>
      <c r="DM11" s="31"/>
      <c r="DN11" s="31"/>
      <c r="DO11" s="31"/>
      <c r="DP11" s="31"/>
      <c r="DQ11" s="31"/>
      <c r="DR11" s="31"/>
      <c r="DS11" s="31"/>
      <c r="DT11" s="31"/>
      <c r="DU11" s="31"/>
      <c r="DV11" s="31"/>
      <c r="DW11" s="31"/>
      <c r="DX11" s="31"/>
      <c r="DY11" s="31"/>
      <c r="DZ11" s="31"/>
      <c r="EA11" s="31"/>
      <c r="EB11" s="31"/>
      <c r="EC11" s="31"/>
      <c r="ED11" s="31"/>
      <c r="EE11" s="31"/>
      <c r="EF11" s="31"/>
      <c r="EG11" s="31"/>
      <c r="EH11" s="31"/>
      <c r="EI11" s="31"/>
      <c r="EJ11" s="31"/>
      <c r="EK11" s="31"/>
      <c r="EL11" s="31"/>
      <c r="EM11" s="31"/>
      <c r="EN11" s="31"/>
      <c r="EO11" s="31"/>
      <c r="EP11" s="31"/>
      <c r="EQ11" s="31"/>
      <c r="ER11" s="31"/>
      <c r="ES11" s="31"/>
      <c r="ET11" s="31"/>
      <c r="EU11" s="31"/>
      <c r="EV11" s="31"/>
      <c r="EW11" s="31"/>
      <c r="EX11" s="31"/>
      <c r="EY11" s="31"/>
      <c r="EZ11" s="31"/>
      <c r="FA11" s="31"/>
      <c r="FB11" s="31"/>
      <c r="FC11" s="31"/>
      <c r="FD11" s="31"/>
      <c r="FE11" s="31"/>
      <c r="FF11" s="31"/>
      <c r="FG11" s="31"/>
      <c r="FH11" s="31"/>
      <c r="FI11" s="31"/>
      <c r="FJ11" s="31"/>
      <c r="FK11" s="31"/>
      <c r="FL11" s="31"/>
      <c r="FM11" s="31"/>
      <c r="FN11" s="31"/>
      <c r="FO11" s="31"/>
      <c r="FP11" s="31"/>
      <c r="FQ11" s="31"/>
      <c r="FR11" s="31"/>
      <c r="FS11" s="31"/>
      <c r="FT11" s="31"/>
      <c r="FU11" s="31"/>
      <c r="FV11" s="31"/>
      <c r="FW11" s="31"/>
      <c r="FX11" s="31"/>
      <c r="FY11" s="31"/>
      <c r="FZ11" s="31"/>
      <c r="GA11" s="31"/>
      <c r="GB11" s="31"/>
      <c r="GC11" s="31"/>
      <c r="GD11" s="31"/>
      <c r="GE11" s="31"/>
      <c r="GF11" s="31"/>
      <c r="GG11" s="31"/>
      <c r="GH11" s="31"/>
      <c r="GI11" s="31"/>
      <c r="GJ11" s="31"/>
      <c r="GK11" s="31"/>
      <c r="GL11" s="31"/>
      <c r="GM11" s="31"/>
      <c r="GN11" s="31"/>
      <c r="GO11" s="31"/>
      <c r="GP11" s="31"/>
      <c r="GQ11" s="31"/>
      <c r="GR11" s="31"/>
      <c r="GS11" s="31"/>
      <c r="GT11" s="31"/>
      <c r="GU11" s="31"/>
      <c r="GV11" s="31"/>
      <c r="GW11" s="31"/>
      <c r="GX11" s="31"/>
      <c r="GY11" s="31"/>
      <c r="GZ11" s="31"/>
      <c r="HA11" s="31"/>
      <c r="HB11" s="31"/>
      <c r="HC11" s="31"/>
      <c r="HD11" s="31"/>
      <c r="HE11" s="31"/>
      <c r="HF11" s="31"/>
      <c r="HG11" s="31"/>
      <c r="HH11" s="31"/>
      <c r="HI11" s="31"/>
      <c r="HJ11" s="31"/>
      <c r="HK11" s="31"/>
      <c r="HL11" s="31"/>
      <c r="HM11" s="31"/>
      <c r="HN11" s="31"/>
      <c r="HO11" s="31"/>
      <c r="HP11" s="31"/>
      <c r="HQ11" s="31"/>
      <c r="HR11" s="31"/>
      <c r="HS11" s="31"/>
      <c r="HT11" s="31"/>
      <c r="HU11" s="31"/>
      <c r="HV11" s="31"/>
      <c r="HW11" s="31"/>
      <c r="HX11" s="31"/>
      <c r="HY11" s="31"/>
      <c r="HZ11" s="31"/>
      <c r="IA11" s="31"/>
      <c r="IB11" s="31"/>
      <c r="IC11" s="31"/>
      <c r="ID11" s="31"/>
      <c r="IE11" s="31"/>
      <c r="IF11" s="31"/>
      <c r="IG11" s="31"/>
      <c r="IH11" s="31"/>
      <c r="II11" s="31"/>
      <c r="IJ11" s="31"/>
      <c r="IK11" s="31"/>
      <c r="IL11" s="31"/>
      <c r="IM11" s="31"/>
      <c r="IN11" s="31"/>
      <c r="IO11" s="31"/>
      <c r="IP11" s="31"/>
      <c r="IQ11" s="31"/>
      <c r="IR11" s="31"/>
      <c r="IS11" s="31"/>
      <c r="IT11" s="31"/>
      <c r="IU11" s="31"/>
      <c r="IV11" s="31"/>
    </row>
    <row r="12" spans="1:256" s="52" customFormat="1" ht="30" customHeight="1">
      <c r="A12" s="231">
        <v>5</v>
      </c>
      <c r="B12" s="234" t="s">
        <v>83</v>
      </c>
      <c r="C12" s="229">
        <v>910</v>
      </c>
      <c r="D12" s="229">
        <v>960</v>
      </c>
      <c r="E12" s="229">
        <f t="shared" si="0"/>
        <v>50</v>
      </c>
      <c r="F12" s="233">
        <f t="shared" si="1"/>
        <v>5.4945054945054903E-2</v>
      </c>
      <c r="G12" s="230"/>
      <c r="H12" s="31"/>
      <c r="I12" s="31"/>
      <c r="J12" s="31"/>
      <c r="K12" s="31"/>
      <c r="L12" s="31"/>
      <c r="M12" s="31"/>
      <c r="N12" s="31"/>
      <c r="O12" s="31"/>
      <c r="P12" s="31"/>
      <c r="Q12" s="31"/>
      <c r="R12" s="31"/>
      <c r="S12" s="31"/>
      <c r="T12" s="31"/>
      <c r="U12" s="31"/>
      <c r="V12" s="31"/>
      <c r="W12" s="31"/>
      <c r="X12" s="31"/>
      <c r="Y12" s="31"/>
      <c r="Z12" s="31"/>
      <c r="AA12" s="31"/>
      <c r="AB12" s="31"/>
      <c r="AC12" s="31"/>
      <c r="AD12" s="31"/>
      <c r="AE12" s="31"/>
      <c r="AF12" s="31"/>
      <c r="AG12" s="31"/>
      <c r="AH12" s="31"/>
      <c r="AI12" s="31"/>
      <c r="AJ12" s="31"/>
      <c r="AK12" s="31"/>
      <c r="AL12" s="31"/>
      <c r="AM12" s="31"/>
      <c r="AN12" s="31"/>
      <c r="AO12" s="31"/>
      <c r="AP12" s="31"/>
      <c r="AQ12" s="31"/>
      <c r="AR12" s="31"/>
      <c r="AS12" s="31"/>
      <c r="AT12" s="31"/>
      <c r="AU12" s="31"/>
      <c r="AV12" s="31"/>
      <c r="AW12" s="31"/>
      <c r="AX12" s="31"/>
      <c r="AY12" s="31"/>
      <c r="AZ12" s="31"/>
      <c r="BA12" s="31"/>
      <c r="BB12" s="31"/>
      <c r="BC12" s="31"/>
      <c r="BD12" s="31"/>
      <c r="BE12" s="31"/>
      <c r="BF12" s="31"/>
      <c r="BG12" s="31"/>
      <c r="BH12" s="31"/>
      <c r="BI12" s="31"/>
      <c r="BJ12" s="31"/>
      <c r="BK12" s="31"/>
      <c r="BL12" s="31"/>
      <c r="BM12" s="31"/>
      <c r="BN12" s="31"/>
      <c r="BO12" s="31"/>
      <c r="BP12" s="31"/>
      <c r="BQ12" s="31"/>
      <c r="BR12" s="31"/>
      <c r="BS12" s="31"/>
      <c r="BT12" s="31"/>
      <c r="BU12" s="31"/>
      <c r="BV12" s="31"/>
      <c r="BW12" s="31"/>
      <c r="BX12" s="31"/>
      <c r="BY12" s="31"/>
      <c r="BZ12" s="31"/>
      <c r="CA12" s="31"/>
      <c r="CB12" s="31"/>
      <c r="CC12" s="31"/>
      <c r="CD12" s="31"/>
      <c r="CE12" s="31"/>
      <c r="CF12" s="31"/>
      <c r="CG12" s="31"/>
      <c r="CH12" s="31"/>
      <c r="CI12" s="31"/>
      <c r="CJ12" s="31"/>
      <c r="CK12" s="31"/>
      <c r="CL12" s="31"/>
      <c r="CM12" s="31"/>
      <c r="CN12" s="31"/>
      <c r="CO12" s="31"/>
      <c r="CP12" s="31"/>
      <c r="CQ12" s="31"/>
      <c r="CR12" s="31"/>
      <c r="CS12" s="31"/>
      <c r="CT12" s="31"/>
      <c r="CU12" s="31"/>
      <c r="CV12" s="31"/>
      <c r="CW12" s="31"/>
      <c r="CX12" s="31"/>
      <c r="CY12" s="31"/>
      <c r="CZ12" s="31"/>
      <c r="DA12" s="31"/>
      <c r="DB12" s="31"/>
      <c r="DC12" s="31"/>
      <c r="DD12" s="31"/>
      <c r="DE12" s="31"/>
      <c r="DF12" s="31"/>
      <c r="DG12" s="31"/>
      <c r="DH12" s="31"/>
      <c r="DI12" s="31"/>
      <c r="DJ12" s="31"/>
      <c r="DK12" s="31"/>
      <c r="DL12" s="31"/>
      <c r="DM12" s="31"/>
      <c r="DN12" s="31"/>
      <c r="DO12" s="31"/>
      <c r="DP12" s="31"/>
      <c r="DQ12" s="31"/>
      <c r="DR12" s="31"/>
      <c r="DS12" s="31"/>
      <c r="DT12" s="31"/>
      <c r="DU12" s="31"/>
      <c r="DV12" s="31"/>
      <c r="DW12" s="31"/>
      <c r="DX12" s="31"/>
      <c r="DY12" s="31"/>
      <c r="DZ12" s="31"/>
      <c r="EA12" s="31"/>
      <c r="EB12" s="31"/>
      <c r="EC12" s="31"/>
      <c r="ED12" s="31"/>
      <c r="EE12" s="31"/>
      <c r="EF12" s="31"/>
      <c r="EG12" s="31"/>
      <c r="EH12" s="31"/>
      <c r="EI12" s="31"/>
      <c r="EJ12" s="31"/>
      <c r="EK12" s="31"/>
      <c r="EL12" s="31"/>
      <c r="EM12" s="31"/>
      <c r="EN12" s="31"/>
      <c r="EO12" s="31"/>
      <c r="EP12" s="31"/>
      <c r="EQ12" s="31"/>
      <c r="ER12" s="31"/>
      <c r="ES12" s="31"/>
      <c r="ET12" s="31"/>
      <c r="EU12" s="31"/>
      <c r="EV12" s="31"/>
      <c r="EW12" s="31"/>
      <c r="EX12" s="31"/>
      <c r="EY12" s="31"/>
      <c r="EZ12" s="31"/>
      <c r="FA12" s="31"/>
      <c r="FB12" s="31"/>
      <c r="FC12" s="31"/>
      <c r="FD12" s="31"/>
      <c r="FE12" s="31"/>
      <c r="FF12" s="31"/>
      <c r="FG12" s="31"/>
      <c r="FH12" s="31"/>
      <c r="FI12" s="31"/>
      <c r="FJ12" s="31"/>
      <c r="FK12" s="31"/>
      <c r="FL12" s="31"/>
      <c r="FM12" s="31"/>
      <c r="FN12" s="31"/>
      <c r="FO12" s="31"/>
      <c r="FP12" s="31"/>
      <c r="FQ12" s="31"/>
      <c r="FR12" s="31"/>
      <c r="FS12" s="31"/>
      <c r="FT12" s="31"/>
      <c r="FU12" s="31"/>
      <c r="FV12" s="31"/>
      <c r="FW12" s="31"/>
      <c r="FX12" s="31"/>
      <c r="FY12" s="31"/>
      <c r="FZ12" s="31"/>
      <c r="GA12" s="31"/>
      <c r="GB12" s="31"/>
      <c r="GC12" s="31"/>
      <c r="GD12" s="31"/>
      <c r="GE12" s="31"/>
      <c r="GF12" s="31"/>
      <c r="GG12" s="31"/>
      <c r="GH12" s="31"/>
      <c r="GI12" s="31"/>
      <c r="GJ12" s="31"/>
      <c r="GK12" s="31"/>
      <c r="GL12" s="31"/>
      <c r="GM12" s="31"/>
      <c r="GN12" s="31"/>
      <c r="GO12" s="31"/>
      <c r="GP12" s="31"/>
      <c r="GQ12" s="31"/>
      <c r="GR12" s="31"/>
      <c r="GS12" s="31"/>
      <c r="GT12" s="31"/>
      <c r="GU12" s="31"/>
      <c r="GV12" s="31"/>
      <c r="GW12" s="31"/>
      <c r="GX12" s="31"/>
      <c r="GY12" s="31"/>
      <c r="GZ12" s="31"/>
      <c r="HA12" s="31"/>
      <c r="HB12" s="31"/>
      <c r="HC12" s="31"/>
      <c r="HD12" s="31"/>
      <c r="HE12" s="31"/>
      <c r="HF12" s="31"/>
      <c r="HG12" s="31"/>
      <c r="HH12" s="31"/>
      <c r="HI12" s="31"/>
      <c r="HJ12" s="31"/>
      <c r="HK12" s="31"/>
      <c r="HL12" s="31"/>
      <c r="HM12" s="31"/>
      <c r="HN12" s="31"/>
      <c r="HO12" s="31"/>
      <c r="HP12" s="31"/>
      <c r="HQ12" s="31"/>
      <c r="HR12" s="31"/>
      <c r="HS12" s="31"/>
      <c r="HT12" s="31"/>
      <c r="HU12" s="31"/>
      <c r="HV12" s="31"/>
      <c r="HW12" s="31"/>
      <c r="HX12" s="31"/>
      <c r="HY12" s="31"/>
      <c r="HZ12" s="31"/>
      <c r="IA12" s="31"/>
      <c r="IB12" s="31"/>
      <c r="IC12" s="31"/>
      <c r="ID12" s="31"/>
      <c r="IE12" s="31"/>
      <c r="IF12" s="31"/>
      <c r="IG12" s="31"/>
      <c r="IH12" s="31"/>
      <c r="II12" s="31"/>
      <c r="IJ12" s="31"/>
      <c r="IK12" s="31"/>
      <c r="IL12" s="31"/>
      <c r="IM12" s="31"/>
      <c r="IN12" s="31"/>
      <c r="IO12" s="31"/>
      <c r="IP12" s="31"/>
      <c r="IQ12" s="31"/>
      <c r="IR12" s="31"/>
      <c r="IS12" s="31"/>
      <c r="IT12" s="31"/>
      <c r="IU12" s="31"/>
      <c r="IV12" s="31"/>
    </row>
    <row r="13" spans="1:256" ht="30" customHeight="1">
      <c r="A13" s="231">
        <v>6</v>
      </c>
      <c r="B13" s="235" t="s">
        <v>84</v>
      </c>
      <c r="C13" s="229">
        <v>140</v>
      </c>
      <c r="D13" s="229">
        <v>148</v>
      </c>
      <c r="E13" s="229">
        <f t="shared" si="0"/>
        <v>8</v>
      </c>
      <c r="F13" s="233">
        <f t="shared" si="1"/>
        <v>5.7142857142857099E-2</v>
      </c>
      <c r="G13" s="230"/>
    </row>
    <row r="14" spans="1:256" s="52" customFormat="1" ht="30" customHeight="1">
      <c r="A14" s="231">
        <v>7</v>
      </c>
      <c r="B14" s="234" t="s">
        <v>85</v>
      </c>
      <c r="C14" s="229">
        <v>2300</v>
      </c>
      <c r="D14" s="229">
        <v>2427</v>
      </c>
      <c r="E14" s="229">
        <f t="shared" si="0"/>
        <v>127</v>
      </c>
      <c r="F14" s="233">
        <f t="shared" si="1"/>
        <v>5.5217391304347802E-2</v>
      </c>
      <c r="G14" s="230"/>
      <c r="H14" s="31"/>
      <c r="I14" s="31"/>
      <c r="J14" s="31"/>
      <c r="K14" s="31"/>
      <c r="L14" s="31"/>
      <c r="M14" s="31"/>
      <c r="N14" s="31"/>
      <c r="O14" s="31"/>
      <c r="P14" s="31"/>
      <c r="Q14" s="31"/>
      <c r="R14" s="31"/>
      <c r="S14" s="31"/>
      <c r="T14" s="31"/>
      <c r="U14" s="31"/>
      <c r="V14" s="31"/>
      <c r="W14" s="31"/>
      <c r="X14" s="31"/>
      <c r="Y14" s="31"/>
      <c r="Z14" s="31"/>
      <c r="AA14" s="31"/>
      <c r="AB14" s="31"/>
      <c r="AC14" s="31"/>
      <c r="AD14" s="31"/>
      <c r="AE14" s="31"/>
      <c r="AF14" s="31"/>
      <c r="AG14" s="31"/>
      <c r="AH14" s="31"/>
      <c r="AI14" s="31"/>
      <c r="AJ14" s="31"/>
      <c r="AK14" s="31"/>
      <c r="AL14" s="31"/>
      <c r="AM14" s="31"/>
      <c r="AN14" s="31"/>
      <c r="AO14" s="31"/>
      <c r="AP14" s="31"/>
      <c r="AQ14" s="31"/>
      <c r="AR14" s="31"/>
      <c r="AS14" s="31"/>
      <c r="AT14" s="31"/>
      <c r="AU14" s="31"/>
      <c r="AV14" s="31"/>
      <c r="AW14" s="31"/>
      <c r="AX14" s="31"/>
      <c r="AY14" s="31"/>
      <c r="AZ14" s="31"/>
      <c r="BA14" s="31"/>
      <c r="BB14" s="31"/>
      <c r="BC14" s="31"/>
      <c r="BD14" s="31"/>
      <c r="BE14" s="31"/>
      <c r="BF14" s="31"/>
      <c r="BG14" s="31"/>
      <c r="BH14" s="31"/>
      <c r="BI14" s="31"/>
      <c r="BJ14" s="31"/>
      <c r="BK14" s="31"/>
      <c r="BL14" s="31"/>
      <c r="BM14" s="31"/>
      <c r="BN14" s="31"/>
      <c r="BO14" s="31"/>
      <c r="BP14" s="31"/>
      <c r="BQ14" s="31"/>
      <c r="BR14" s="31"/>
      <c r="BS14" s="31"/>
      <c r="BT14" s="31"/>
      <c r="BU14" s="31"/>
      <c r="BV14" s="31"/>
      <c r="BW14" s="31"/>
      <c r="BX14" s="31"/>
      <c r="BY14" s="31"/>
      <c r="BZ14" s="31"/>
      <c r="CA14" s="31"/>
      <c r="CB14" s="31"/>
      <c r="CC14" s="31"/>
      <c r="CD14" s="31"/>
      <c r="CE14" s="31"/>
      <c r="CF14" s="31"/>
      <c r="CG14" s="31"/>
      <c r="CH14" s="31"/>
      <c r="CI14" s="31"/>
      <c r="CJ14" s="31"/>
      <c r="CK14" s="31"/>
      <c r="CL14" s="31"/>
      <c r="CM14" s="31"/>
      <c r="CN14" s="31"/>
      <c r="CO14" s="31"/>
      <c r="CP14" s="31"/>
      <c r="CQ14" s="31"/>
      <c r="CR14" s="31"/>
      <c r="CS14" s="31"/>
      <c r="CT14" s="31"/>
      <c r="CU14" s="31"/>
      <c r="CV14" s="31"/>
      <c r="CW14" s="31"/>
      <c r="CX14" s="31"/>
      <c r="CY14" s="31"/>
      <c r="CZ14" s="31"/>
      <c r="DA14" s="31"/>
      <c r="DB14" s="31"/>
      <c r="DC14" s="31"/>
      <c r="DD14" s="31"/>
      <c r="DE14" s="31"/>
      <c r="DF14" s="31"/>
      <c r="DG14" s="31"/>
      <c r="DH14" s="31"/>
      <c r="DI14" s="31"/>
      <c r="DJ14" s="31"/>
      <c r="DK14" s="31"/>
      <c r="DL14" s="31"/>
      <c r="DM14" s="31"/>
      <c r="DN14" s="31"/>
      <c r="DO14" s="31"/>
      <c r="DP14" s="31"/>
      <c r="DQ14" s="31"/>
      <c r="DR14" s="31"/>
      <c r="DS14" s="31"/>
      <c r="DT14" s="31"/>
      <c r="DU14" s="31"/>
      <c r="DV14" s="31"/>
      <c r="DW14" s="31"/>
      <c r="DX14" s="31"/>
      <c r="DY14" s="31"/>
      <c r="DZ14" s="31"/>
      <c r="EA14" s="31"/>
      <c r="EB14" s="31"/>
      <c r="EC14" s="31"/>
      <c r="ED14" s="31"/>
      <c r="EE14" s="31"/>
      <c r="EF14" s="31"/>
      <c r="EG14" s="31"/>
      <c r="EH14" s="31"/>
      <c r="EI14" s="31"/>
      <c r="EJ14" s="31"/>
      <c r="EK14" s="31"/>
      <c r="EL14" s="31"/>
      <c r="EM14" s="31"/>
      <c r="EN14" s="31"/>
      <c r="EO14" s="31"/>
      <c r="EP14" s="31"/>
      <c r="EQ14" s="31"/>
      <c r="ER14" s="31"/>
      <c r="ES14" s="31"/>
      <c r="ET14" s="31"/>
      <c r="EU14" s="31"/>
      <c r="EV14" s="31"/>
      <c r="EW14" s="31"/>
      <c r="EX14" s="31"/>
      <c r="EY14" s="31"/>
      <c r="EZ14" s="31"/>
      <c r="FA14" s="31"/>
      <c r="FB14" s="31"/>
      <c r="FC14" s="31"/>
      <c r="FD14" s="31"/>
      <c r="FE14" s="31"/>
      <c r="FF14" s="31"/>
      <c r="FG14" s="31"/>
      <c r="FH14" s="31"/>
      <c r="FI14" s="31"/>
      <c r="FJ14" s="31"/>
      <c r="FK14" s="31"/>
      <c r="FL14" s="31"/>
      <c r="FM14" s="31"/>
      <c r="FN14" s="31"/>
      <c r="FO14" s="31"/>
      <c r="FP14" s="31"/>
      <c r="FQ14" s="31"/>
      <c r="FR14" s="31"/>
      <c r="FS14" s="31"/>
      <c r="FT14" s="31"/>
      <c r="FU14" s="31"/>
      <c r="FV14" s="31"/>
      <c r="FW14" s="31"/>
      <c r="FX14" s="31"/>
      <c r="FY14" s="31"/>
      <c r="FZ14" s="31"/>
      <c r="GA14" s="31"/>
      <c r="GB14" s="31"/>
      <c r="GC14" s="31"/>
      <c r="GD14" s="31"/>
      <c r="GE14" s="31"/>
      <c r="GF14" s="31"/>
      <c r="GG14" s="31"/>
      <c r="GH14" s="31"/>
      <c r="GI14" s="31"/>
      <c r="GJ14" s="31"/>
      <c r="GK14" s="31"/>
      <c r="GL14" s="31"/>
      <c r="GM14" s="31"/>
      <c r="GN14" s="31"/>
      <c r="GO14" s="31"/>
      <c r="GP14" s="31"/>
      <c r="GQ14" s="31"/>
      <c r="GR14" s="31"/>
      <c r="GS14" s="31"/>
      <c r="GT14" s="31"/>
      <c r="GU14" s="31"/>
      <c r="GV14" s="31"/>
      <c r="GW14" s="31"/>
      <c r="GX14" s="31"/>
      <c r="GY14" s="31"/>
      <c r="GZ14" s="31"/>
      <c r="HA14" s="31"/>
      <c r="HB14" s="31"/>
      <c r="HC14" s="31"/>
      <c r="HD14" s="31"/>
      <c r="HE14" s="31"/>
      <c r="HF14" s="31"/>
      <c r="HG14" s="31"/>
      <c r="HH14" s="31"/>
      <c r="HI14" s="31"/>
      <c r="HJ14" s="31"/>
      <c r="HK14" s="31"/>
      <c r="HL14" s="31"/>
      <c r="HM14" s="31"/>
      <c r="HN14" s="31"/>
      <c r="HO14" s="31"/>
      <c r="HP14" s="31"/>
      <c r="HQ14" s="31"/>
      <c r="HR14" s="31"/>
      <c r="HS14" s="31"/>
      <c r="HT14" s="31"/>
      <c r="HU14" s="31"/>
      <c r="HV14" s="31"/>
      <c r="HW14" s="31"/>
      <c r="HX14" s="31"/>
      <c r="HY14" s="31"/>
      <c r="HZ14" s="31"/>
      <c r="IA14" s="31"/>
      <c r="IB14" s="31"/>
      <c r="IC14" s="31"/>
      <c r="ID14" s="31"/>
      <c r="IE14" s="31"/>
      <c r="IF14" s="31"/>
      <c r="IG14" s="31"/>
      <c r="IH14" s="31"/>
      <c r="II14" s="31"/>
      <c r="IJ14" s="31"/>
      <c r="IK14" s="31"/>
      <c r="IL14" s="31"/>
      <c r="IM14" s="31"/>
      <c r="IN14" s="31"/>
      <c r="IO14" s="31"/>
      <c r="IP14" s="31"/>
      <c r="IQ14" s="31"/>
      <c r="IR14" s="31"/>
      <c r="IS14" s="31"/>
      <c r="IT14" s="31"/>
      <c r="IU14" s="31"/>
      <c r="IV14" s="31"/>
    </row>
    <row r="15" spans="1:256" s="52" customFormat="1" ht="30" customHeight="1">
      <c r="A15" s="231">
        <v>8</v>
      </c>
      <c r="B15" s="234" t="s">
        <v>86</v>
      </c>
      <c r="C15" s="229">
        <v>1200</v>
      </c>
      <c r="D15" s="229">
        <v>1266</v>
      </c>
      <c r="E15" s="229">
        <f t="shared" si="0"/>
        <v>66</v>
      </c>
      <c r="F15" s="233">
        <f t="shared" si="1"/>
        <v>5.5E-2</v>
      </c>
      <c r="G15" s="230"/>
      <c r="H15" s="31"/>
      <c r="I15" s="31"/>
      <c r="J15" s="31"/>
      <c r="K15" s="31"/>
      <c r="L15" s="31"/>
      <c r="M15" s="31"/>
      <c r="N15" s="31"/>
      <c r="O15" s="31"/>
      <c r="P15" s="31"/>
      <c r="Q15" s="31"/>
      <c r="R15" s="31"/>
      <c r="S15" s="31"/>
      <c r="T15" s="31"/>
      <c r="U15" s="31"/>
      <c r="V15" s="31"/>
      <c r="W15" s="31"/>
      <c r="X15" s="31"/>
      <c r="Y15" s="31"/>
      <c r="Z15" s="31"/>
      <c r="AA15" s="31"/>
      <c r="AB15" s="31"/>
      <c r="AC15" s="31"/>
      <c r="AD15" s="31"/>
      <c r="AE15" s="31"/>
      <c r="AF15" s="31"/>
      <c r="AG15" s="31"/>
      <c r="AH15" s="31"/>
      <c r="AI15" s="31"/>
      <c r="AJ15" s="31"/>
      <c r="AK15" s="31"/>
      <c r="AL15" s="31"/>
      <c r="AM15" s="31"/>
      <c r="AN15" s="31"/>
      <c r="AO15" s="31"/>
      <c r="AP15" s="31"/>
      <c r="AQ15" s="31"/>
      <c r="AR15" s="31"/>
      <c r="AS15" s="31"/>
      <c r="AT15" s="31"/>
      <c r="AU15" s="31"/>
      <c r="AV15" s="31"/>
      <c r="AW15" s="31"/>
      <c r="AX15" s="31"/>
      <c r="AY15" s="31"/>
      <c r="AZ15" s="31"/>
      <c r="BA15" s="31"/>
      <c r="BB15" s="31"/>
      <c r="BC15" s="31"/>
      <c r="BD15" s="31"/>
      <c r="BE15" s="31"/>
      <c r="BF15" s="31"/>
      <c r="BG15" s="31"/>
      <c r="BH15" s="31"/>
      <c r="BI15" s="31"/>
      <c r="BJ15" s="31"/>
      <c r="BK15" s="31"/>
      <c r="BL15" s="31"/>
      <c r="BM15" s="31"/>
      <c r="BN15" s="31"/>
      <c r="BO15" s="31"/>
      <c r="BP15" s="31"/>
      <c r="BQ15" s="31"/>
      <c r="BR15" s="31"/>
      <c r="BS15" s="31"/>
      <c r="BT15" s="31"/>
      <c r="BU15" s="31"/>
      <c r="BV15" s="31"/>
      <c r="BW15" s="31"/>
      <c r="BX15" s="31"/>
      <c r="BY15" s="31"/>
      <c r="BZ15" s="31"/>
      <c r="CA15" s="31"/>
      <c r="CB15" s="31"/>
      <c r="CC15" s="31"/>
      <c r="CD15" s="31"/>
      <c r="CE15" s="31"/>
      <c r="CF15" s="31"/>
      <c r="CG15" s="31"/>
      <c r="CH15" s="31"/>
      <c r="CI15" s="31"/>
      <c r="CJ15" s="31"/>
      <c r="CK15" s="31"/>
      <c r="CL15" s="31"/>
      <c r="CM15" s="31"/>
      <c r="CN15" s="31"/>
      <c r="CO15" s="31"/>
      <c r="CP15" s="31"/>
      <c r="CQ15" s="31"/>
      <c r="CR15" s="31"/>
      <c r="CS15" s="31"/>
      <c r="CT15" s="31"/>
      <c r="CU15" s="31"/>
      <c r="CV15" s="31"/>
      <c r="CW15" s="31"/>
      <c r="CX15" s="31"/>
      <c r="CY15" s="31"/>
      <c r="CZ15" s="31"/>
      <c r="DA15" s="31"/>
      <c r="DB15" s="31"/>
      <c r="DC15" s="31"/>
      <c r="DD15" s="31"/>
      <c r="DE15" s="31"/>
      <c r="DF15" s="31"/>
      <c r="DG15" s="31"/>
      <c r="DH15" s="31"/>
      <c r="DI15" s="31"/>
      <c r="DJ15" s="31"/>
      <c r="DK15" s="31"/>
      <c r="DL15" s="31"/>
      <c r="DM15" s="31"/>
      <c r="DN15" s="31"/>
      <c r="DO15" s="31"/>
      <c r="DP15" s="31"/>
      <c r="DQ15" s="31"/>
      <c r="DR15" s="31"/>
      <c r="DS15" s="31"/>
      <c r="DT15" s="31"/>
      <c r="DU15" s="31"/>
      <c r="DV15" s="31"/>
      <c r="DW15" s="31"/>
      <c r="DX15" s="31"/>
      <c r="DY15" s="31"/>
      <c r="DZ15" s="31"/>
      <c r="EA15" s="31"/>
      <c r="EB15" s="31"/>
      <c r="EC15" s="31"/>
      <c r="ED15" s="31"/>
      <c r="EE15" s="31"/>
      <c r="EF15" s="31"/>
      <c r="EG15" s="31"/>
      <c r="EH15" s="31"/>
      <c r="EI15" s="31"/>
      <c r="EJ15" s="31"/>
      <c r="EK15" s="31"/>
      <c r="EL15" s="31"/>
      <c r="EM15" s="31"/>
      <c r="EN15" s="31"/>
      <c r="EO15" s="31"/>
      <c r="EP15" s="31"/>
      <c r="EQ15" s="31"/>
      <c r="ER15" s="31"/>
      <c r="ES15" s="31"/>
      <c r="ET15" s="31"/>
      <c r="EU15" s="31"/>
      <c r="EV15" s="31"/>
      <c r="EW15" s="31"/>
      <c r="EX15" s="31"/>
      <c r="EY15" s="31"/>
      <c r="EZ15" s="31"/>
      <c r="FA15" s="31"/>
      <c r="FB15" s="31"/>
      <c r="FC15" s="31"/>
      <c r="FD15" s="31"/>
      <c r="FE15" s="31"/>
      <c r="FF15" s="31"/>
      <c r="FG15" s="31"/>
      <c r="FH15" s="31"/>
      <c r="FI15" s="31"/>
      <c r="FJ15" s="31"/>
      <c r="FK15" s="31"/>
      <c r="FL15" s="31"/>
      <c r="FM15" s="31"/>
      <c r="FN15" s="31"/>
      <c r="FO15" s="31"/>
      <c r="FP15" s="31"/>
      <c r="FQ15" s="31"/>
      <c r="FR15" s="31"/>
      <c r="FS15" s="31"/>
      <c r="FT15" s="31"/>
      <c r="FU15" s="31"/>
      <c r="FV15" s="31"/>
      <c r="FW15" s="31"/>
      <c r="FX15" s="31"/>
      <c r="FY15" s="31"/>
      <c r="FZ15" s="31"/>
      <c r="GA15" s="31"/>
      <c r="GB15" s="31"/>
      <c r="GC15" s="31"/>
      <c r="GD15" s="31"/>
      <c r="GE15" s="31"/>
      <c r="GF15" s="31"/>
      <c r="GG15" s="31"/>
      <c r="GH15" s="31"/>
      <c r="GI15" s="31"/>
      <c r="GJ15" s="31"/>
      <c r="GK15" s="31"/>
      <c r="GL15" s="31"/>
      <c r="GM15" s="31"/>
      <c r="GN15" s="31"/>
      <c r="GO15" s="31"/>
      <c r="GP15" s="31"/>
      <c r="GQ15" s="31"/>
      <c r="GR15" s="31"/>
      <c r="GS15" s="31"/>
      <c r="GT15" s="31"/>
      <c r="GU15" s="31"/>
      <c r="GV15" s="31"/>
      <c r="GW15" s="31"/>
      <c r="GX15" s="31"/>
      <c r="GY15" s="31"/>
      <c r="GZ15" s="31"/>
      <c r="HA15" s="31"/>
      <c r="HB15" s="31"/>
      <c r="HC15" s="31"/>
      <c r="HD15" s="31"/>
      <c r="HE15" s="31"/>
      <c r="HF15" s="31"/>
      <c r="HG15" s="31"/>
      <c r="HH15" s="31"/>
      <c r="HI15" s="31"/>
      <c r="HJ15" s="31"/>
      <c r="HK15" s="31"/>
      <c r="HL15" s="31"/>
      <c r="HM15" s="31"/>
      <c r="HN15" s="31"/>
      <c r="HO15" s="31"/>
      <c r="HP15" s="31"/>
      <c r="HQ15" s="31"/>
      <c r="HR15" s="31"/>
      <c r="HS15" s="31"/>
      <c r="HT15" s="31"/>
      <c r="HU15" s="31"/>
      <c r="HV15" s="31"/>
      <c r="HW15" s="31"/>
      <c r="HX15" s="31"/>
      <c r="HY15" s="31"/>
      <c r="HZ15" s="31"/>
      <c r="IA15" s="31"/>
      <c r="IB15" s="31"/>
      <c r="IC15" s="31"/>
      <c r="ID15" s="31"/>
      <c r="IE15" s="31"/>
      <c r="IF15" s="31"/>
      <c r="IG15" s="31"/>
      <c r="IH15" s="31"/>
      <c r="II15" s="31"/>
      <c r="IJ15" s="31"/>
      <c r="IK15" s="31"/>
      <c r="IL15" s="31"/>
      <c r="IM15" s="31"/>
      <c r="IN15" s="31"/>
      <c r="IO15" s="31"/>
      <c r="IP15" s="31"/>
      <c r="IQ15" s="31"/>
      <c r="IR15" s="31"/>
      <c r="IS15" s="31"/>
      <c r="IT15" s="31"/>
      <c r="IU15" s="31"/>
      <c r="IV15" s="31"/>
    </row>
    <row r="16" spans="1:256" s="52" customFormat="1" ht="30" customHeight="1">
      <c r="A16" s="231">
        <v>9</v>
      </c>
      <c r="B16" s="234" t="s">
        <v>87</v>
      </c>
      <c r="C16" s="229">
        <v>400</v>
      </c>
      <c r="D16" s="229">
        <v>422</v>
      </c>
      <c r="E16" s="229">
        <f t="shared" si="0"/>
        <v>22</v>
      </c>
      <c r="F16" s="233">
        <f t="shared" si="1"/>
        <v>5.5E-2</v>
      </c>
      <c r="G16" s="230"/>
      <c r="H16" s="31"/>
      <c r="I16" s="31"/>
      <c r="J16" s="31"/>
      <c r="K16" s="31"/>
      <c r="L16" s="31"/>
      <c r="M16" s="31"/>
      <c r="N16" s="31"/>
      <c r="O16" s="31"/>
      <c r="P16" s="31"/>
      <c r="Q16" s="31"/>
      <c r="R16" s="31"/>
      <c r="S16" s="31"/>
      <c r="T16" s="31"/>
      <c r="U16" s="31"/>
      <c r="V16" s="31"/>
      <c r="W16" s="31"/>
      <c r="X16" s="31"/>
      <c r="Y16" s="31"/>
      <c r="Z16" s="31"/>
      <c r="AA16" s="31"/>
      <c r="AB16" s="31"/>
      <c r="AC16" s="31"/>
      <c r="AD16" s="31"/>
      <c r="AE16" s="31"/>
      <c r="AF16" s="31"/>
      <c r="AG16" s="31"/>
      <c r="AH16" s="31"/>
      <c r="AI16" s="31"/>
      <c r="AJ16" s="31"/>
      <c r="AK16" s="31"/>
      <c r="AL16" s="31"/>
      <c r="AM16" s="31"/>
      <c r="AN16" s="31"/>
      <c r="AO16" s="31"/>
      <c r="AP16" s="31"/>
      <c r="AQ16" s="31"/>
      <c r="AR16" s="31"/>
      <c r="AS16" s="31"/>
      <c r="AT16" s="31"/>
      <c r="AU16" s="31"/>
      <c r="AV16" s="31"/>
      <c r="AW16" s="31"/>
      <c r="AX16" s="31"/>
      <c r="AY16" s="31"/>
      <c r="AZ16" s="31"/>
      <c r="BA16" s="31"/>
      <c r="BB16" s="31"/>
      <c r="BC16" s="31"/>
      <c r="BD16" s="31"/>
      <c r="BE16" s="31"/>
      <c r="BF16" s="31"/>
      <c r="BG16" s="31"/>
      <c r="BH16" s="31"/>
      <c r="BI16" s="31"/>
      <c r="BJ16" s="31"/>
      <c r="BK16" s="31"/>
      <c r="BL16" s="31"/>
      <c r="BM16" s="31"/>
      <c r="BN16" s="31"/>
      <c r="BO16" s="31"/>
      <c r="BP16" s="31"/>
      <c r="BQ16" s="31"/>
      <c r="BR16" s="31"/>
      <c r="BS16" s="31"/>
      <c r="BT16" s="31"/>
      <c r="BU16" s="31"/>
      <c r="BV16" s="31"/>
      <c r="BW16" s="31"/>
      <c r="BX16" s="31"/>
      <c r="BY16" s="31"/>
      <c r="BZ16" s="31"/>
      <c r="CA16" s="31"/>
      <c r="CB16" s="31"/>
      <c r="CC16" s="31"/>
      <c r="CD16" s="31"/>
      <c r="CE16" s="31"/>
      <c r="CF16" s="31"/>
      <c r="CG16" s="31"/>
      <c r="CH16" s="31"/>
      <c r="CI16" s="31"/>
      <c r="CJ16" s="31"/>
      <c r="CK16" s="31"/>
      <c r="CL16" s="31"/>
      <c r="CM16" s="31"/>
      <c r="CN16" s="31"/>
      <c r="CO16" s="31"/>
      <c r="CP16" s="31"/>
      <c r="CQ16" s="31"/>
      <c r="CR16" s="31"/>
      <c r="CS16" s="31"/>
      <c r="CT16" s="31"/>
      <c r="CU16" s="31"/>
      <c r="CV16" s="31"/>
      <c r="CW16" s="31"/>
      <c r="CX16" s="31"/>
      <c r="CY16" s="31"/>
      <c r="CZ16" s="31"/>
      <c r="DA16" s="31"/>
      <c r="DB16" s="31"/>
      <c r="DC16" s="31"/>
      <c r="DD16" s="31"/>
      <c r="DE16" s="31"/>
      <c r="DF16" s="31"/>
      <c r="DG16" s="31"/>
      <c r="DH16" s="31"/>
      <c r="DI16" s="31"/>
      <c r="DJ16" s="31"/>
      <c r="DK16" s="31"/>
      <c r="DL16" s="31"/>
      <c r="DM16" s="31"/>
      <c r="DN16" s="31"/>
      <c r="DO16" s="31"/>
      <c r="DP16" s="31"/>
      <c r="DQ16" s="31"/>
      <c r="DR16" s="31"/>
      <c r="DS16" s="31"/>
      <c r="DT16" s="31"/>
      <c r="DU16" s="31"/>
      <c r="DV16" s="31"/>
      <c r="DW16" s="31"/>
      <c r="DX16" s="31"/>
      <c r="DY16" s="31"/>
      <c r="DZ16" s="31"/>
      <c r="EA16" s="31"/>
      <c r="EB16" s="31"/>
      <c r="EC16" s="31"/>
      <c r="ED16" s="31"/>
      <c r="EE16" s="31"/>
      <c r="EF16" s="31"/>
      <c r="EG16" s="31"/>
      <c r="EH16" s="31"/>
      <c r="EI16" s="31"/>
      <c r="EJ16" s="31"/>
      <c r="EK16" s="31"/>
      <c r="EL16" s="31"/>
      <c r="EM16" s="31"/>
      <c r="EN16" s="31"/>
      <c r="EO16" s="31"/>
      <c r="EP16" s="31"/>
      <c r="EQ16" s="31"/>
      <c r="ER16" s="31"/>
      <c r="ES16" s="31"/>
      <c r="ET16" s="31"/>
      <c r="EU16" s="31"/>
      <c r="EV16" s="31"/>
      <c r="EW16" s="31"/>
      <c r="EX16" s="31"/>
      <c r="EY16" s="31"/>
      <c r="EZ16" s="31"/>
      <c r="FA16" s="31"/>
      <c r="FB16" s="31"/>
      <c r="FC16" s="31"/>
      <c r="FD16" s="31"/>
      <c r="FE16" s="31"/>
      <c r="FF16" s="31"/>
      <c r="FG16" s="31"/>
      <c r="FH16" s="31"/>
      <c r="FI16" s="31"/>
      <c r="FJ16" s="31"/>
      <c r="FK16" s="31"/>
      <c r="FL16" s="31"/>
      <c r="FM16" s="31"/>
      <c r="FN16" s="31"/>
      <c r="FO16" s="31"/>
      <c r="FP16" s="31"/>
      <c r="FQ16" s="31"/>
      <c r="FR16" s="31"/>
      <c r="FS16" s="31"/>
      <c r="FT16" s="31"/>
      <c r="FU16" s="31"/>
      <c r="FV16" s="31"/>
      <c r="FW16" s="31"/>
      <c r="FX16" s="31"/>
      <c r="FY16" s="31"/>
      <c r="FZ16" s="31"/>
      <c r="GA16" s="31"/>
      <c r="GB16" s="31"/>
      <c r="GC16" s="31"/>
      <c r="GD16" s="31"/>
      <c r="GE16" s="31"/>
      <c r="GF16" s="31"/>
      <c r="GG16" s="31"/>
      <c r="GH16" s="31"/>
      <c r="GI16" s="31"/>
      <c r="GJ16" s="31"/>
      <c r="GK16" s="31"/>
      <c r="GL16" s="31"/>
      <c r="GM16" s="31"/>
      <c r="GN16" s="31"/>
      <c r="GO16" s="31"/>
      <c r="GP16" s="31"/>
      <c r="GQ16" s="31"/>
      <c r="GR16" s="31"/>
      <c r="GS16" s="31"/>
      <c r="GT16" s="31"/>
      <c r="GU16" s="31"/>
      <c r="GV16" s="31"/>
      <c r="GW16" s="31"/>
      <c r="GX16" s="31"/>
      <c r="GY16" s="31"/>
      <c r="GZ16" s="31"/>
      <c r="HA16" s="31"/>
      <c r="HB16" s="31"/>
      <c r="HC16" s="31"/>
      <c r="HD16" s="31"/>
      <c r="HE16" s="31"/>
      <c r="HF16" s="31"/>
      <c r="HG16" s="31"/>
      <c r="HH16" s="31"/>
      <c r="HI16" s="31"/>
      <c r="HJ16" s="31"/>
      <c r="HK16" s="31"/>
      <c r="HL16" s="31"/>
      <c r="HM16" s="31"/>
      <c r="HN16" s="31"/>
      <c r="HO16" s="31"/>
      <c r="HP16" s="31"/>
      <c r="HQ16" s="31"/>
      <c r="HR16" s="31"/>
      <c r="HS16" s="31"/>
      <c r="HT16" s="31"/>
      <c r="HU16" s="31"/>
      <c r="HV16" s="31"/>
      <c r="HW16" s="31"/>
      <c r="HX16" s="31"/>
      <c r="HY16" s="31"/>
      <c r="HZ16" s="31"/>
      <c r="IA16" s="31"/>
      <c r="IB16" s="31"/>
      <c r="IC16" s="31"/>
      <c r="ID16" s="31"/>
      <c r="IE16" s="31"/>
      <c r="IF16" s="31"/>
      <c r="IG16" s="31"/>
      <c r="IH16" s="31"/>
      <c r="II16" s="31"/>
      <c r="IJ16" s="31"/>
      <c r="IK16" s="31"/>
      <c r="IL16" s="31"/>
      <c r="IM16" s="31"/>
      <c r="IN16" s="31"/>
      <c r="IO16" s="31"/>
      <c r="IP16" s="31"/>
      <c r="IQ16" s="31"/>
      <c r="IR16" s="31"/>
      <c r="IS16" s="31"/>
      <c r="IT16" s="31"/>
      <c r="IU16" s="31"/>
      <c r="IV16" s="31"/>
    </row>
    <row r="17" spans="1:256" s="52" customFormat="1" ht="30" customHeight="1">
      <c r="A17" s="231">
        <v>10</v>
      </c>
      <c r="B17" s="234" t="s">
        <v>88</v>
      </c>
      <c r="C17" s="229">
        <v>4000</v>
      </c>
      <c r="D17" s="229">
        <v>4220</v>
      </c>
      <c r="E17" s="229">
        <f t="shared" si="0"/>
        <v>220</v>
      </c>
      <c r="F17" s="233">
        <f t="shared" si="1"/>
        <v>5.5E-2</v>
      </c>
      <c r="G17" s="230"/>
      <c r="H17" s="31"/>
      <c r="I17" s="31"/>
      <c r="J17" s="31"/>
      <c r="K17" s="31"/>
      <c r="L17" s="31"/>
      <c r="M17" s="31"/>
      <c r="N17" s="31"/>
      <c r="O17" s="31"/>
      <c r="P17" s="31"/>
      <c r="Q17" s="31"/>
      <c r="R17" s="31"/>
      <c r="S17" s="31"/>
      <c r="T17" s="31"/>
      <c r="U17" s="31"/>
      <c r="V17" s="31"/>
      <c r="W17" s="31"/>
      <c r="X17" s="31"/>
      <c r="Y17" s="31"/>
      <c r="Z17" s="31"/>
      <c r="AA17" s="31"/>
      <c r="AB17" s="31"/>
      <c r="AC17" s="31"/>
      <c r="AD17" s="31"/>
      <c r="AE17" s="31"/>
      <c r="AF17" s="31"/>
      <c r="AG17" s="31"/>
      <c r="AH17" s="31"/>
      <c r="AI17" s="31"/>
      <c r="AJ17" s="31"/>
      <c r="AK17" s="31"/>
      <c r="AL17" s="31"/>
      <c r="AM17" s="31"/>
      <c r="AN17" s="31"/>
      <c r="AO17" s="31"/>
      <c r="AP17" s="31"/>
      <c r="AQ17" s="31"/>
      <c r="AR17" s="31"/>
      <c r="AS17" s="31"/>
      <c r="AT17" s="31"/>
      <c r="AU17" s="31"/>
      <c r="AV17" s="31"/>
      <c r="AW17" s="31"/>
      <c r="AX17" s="31"/>
      <c r="AY17" s="31"/>
      <c r="AZ17" s="31"/>
      <c r="BA17" s="31"/>
      <c r="BB17" s="31"/>
      <c r="BC17" s="31"/>
      <c r="BD17" s="31"/>
      <c r="BE17" s="31"/>
      <c r="BF17" s="31"/>
      <c r="BG17" s="31"/>
      <c r="BH17" s="31"/>
      <c r="BI17" s="31"/>
      <c r="BJ17" s="31"/>
      <c r="BK17" s="31"/>
      <c r="BL17" s="31"/>
      <c r="BM17" s="31"/>
      <c r="BN17" s="31"/>
      <c r="BO17" s="31"/>
      <c r="BP17" s="31"/>
      <c r="BQ17" s="31"/>
      <c r="BR17" s="31"/>
      <c r="BS17" s="31"/>
      <c r="BT17" s="31"/>
      <c r="BU17" s="31"/>
      <c r="BV17" s="31"/>
      <c r="BW17" s="31"/>
      <c r="BX17" s="31"/>
      <c r="BY17" s="31"/>
      <c r="BZ17" s="31"/>
      <c r="CA17" s="31"/>
      <c r="CB17" s="31"/>
      <c r="CC17" s="31"/>
      <c r="CD17" s="31"/>
      <c r="CE17" s="31"/>
      <c r="CF17" s="31"/>
      <c r="CG17" s="31"/>
      <c r="CH17" s="31"/>
      <c r="CI17" s="31"/>
      <c r="CJ17" s="31"/>
      <c r="CK17" s="31"/>
      <c r="CL17" s="31"/>
      <c r="CM17" s="31"/>
      <c r="CN17" s="31"/>
      <c r="CO17" s="31"/>
      <c r="CP17" s="31"/>
      <c r="CQ17" s="31"/>
      <c r="CR17" s="31"/>
      <c r="CS17" s="31"/>
      <c r="CT17" s="31"/>
      <c r="CU17" s="31"/>
      <c r="CV17" s="31"/>
      <c r="CW17" s="31"/>
      <c r="CX17" s="31"/>
      <c r="CY17" s="31"/>
      <c r="CZ17" s="31"/>
      <c r="DA17" s="31"/>
      <c r="DB17" s="31"/>
      <c r="DC17" s="31"/>
      <c r="DD17" s="31"/>
      <c r="DE17" s="31"/>
      <c r="DF17" s="31"/>
      <c r="DG17" s="31"/>
      <c r="DH17" s="31"/>
      <c r="DI17" s="31"/>
      <c r="DJ17" s="31"/>
      <c r="DK17" s="31"/>
      <c r="DL17" s="31"/>
      <c r="DM17" s="31"/>
      <c r="DN17" s="31"/>
      <c r="DO17" s="31"/>
      <c r="DP17" s="31"/>
      <c r="DQ17" s="31"/>
      <c r="DR17" s="31"/>
      <c r="DS17" s="31"/>
      <c r="DT17" s="31"/>
      <c r="DU17" s="31"/>
      <c r="DV17" s="31"/>
      <c r="DW17" s="31"/>
      <c r="DX17" s="31"/>
      <c r="DY17" s="31"/>
      <c r="DZ17" s="31"/>
      <c r="EA17" s="31"/>
      <c r="EB17" s="31"/>
      <c r="EC17" s="31"/>
      <c r="ED17" s="31"/>
      <c r="EE17" s="31"/>
      <c r="EF17" s="31"/>
      <c r="EG17" s="31"/>
      <c r="EH17" s="31"/>
      <c r="EI17" s="31"/>
      <c r="EJ17" s="31"/>
      <c r="EK17" s="31"/>
      <c r="EL17" s="31"/>
      <c r="EM17" s="31"/>
      <c r="EN17" s="31"/>
      <c r="EO17" s="31"/>
      <c r="EP17" s="31"/>
      <c r="EQ17" s="31"/>
      <c r="ER17" s="31"/>
      <c r="ES17" s="31"/>
      <c r="ET17" s="31"/>
      <c r="EU17" s="31"/>
      <c r="EV17" s="31"/>
      <c r="EW17" s="31"/>
      <c r="EX17" s="31"/>
      <c r="EY17" s="31"/>
      <c r="EZ17" s="31"/>
      <c r="FA17" s="31"/>
      <c r="FB17" s="31"/>
      <c r="FC17" s="31"/>
      <c r="FD17" s="31"/>
      <c r="FE17" s="31"/>
      <c r="FF17" s="31"/>
      <c r="FG17" s="31"/>
      <c r="FH17" s="31"/>
      <c r="FI17" s="31"/>
      <c r="FJ17" s="31"/>
      <c r="FK17" s="31"/>
      <c r="FL17" s="31"/>
      <c r="FM17" s="31"/>
      <c r="FN17" s="31"/>
      <c r="FO17" s="31"/>
      <c r="FP17" s="31"/>
      <c r="FQ17" s="31"/>
      <c r="FR17" s="31"/>
      <c r="FS17" s="31"/>
      <c r="FT17" s="31"/>
      <c r="FU17" s="31"/>
      <c r="FV17" s="31"/>
      <c r="FW17" s="31"/>
      <c r="FX17" s="31"/>
      <c r="FY17" s="31"/>
      <c r="FZ17" s="31"/>
      <c r="GA17" s="31"/>
      <c r="GB17" s="31"/>
      <c r="GC17" s="31"/>
      <c r="GD17" s="31"/>
      <c r="GE17" s="31"/>
      <c r="GF17" s="31"/>
      <c r="GG17" s="31"/>
      <c r="GH17" s="31"/>
      <c r="GI17" s="31"/>
      <c r="GJ17" s="31"/>
      <c r="GK17" s="31"/>
      <c r="GL17" s="31"/>
      <c r="GM17" s="31"/>
      <c r="GN17" s="31"/>
      <c r="GO17" s="31"/>
      <c r="GP17" s="31"/>
      <c r="GQ17" s="31"/>
      <c r="GR17" s="31"/>
      <c r="GS17" s="31"/>
      <c r="GT17" s="31"/>
      <c r="GU17" s="31"/>
      <c r="GV17" s="31"/>
      <c r="GW17" s="31"/>
      <c r="GX17" s="31"/>
      <c r="GY17" s="31"/>
      <c r="GZ17" s="31"/>
      <c r="HA17" s="31"/>
      <c r="HB17" s="31"/>
      <c r="HC17" s="31"/>
      <c r="HD17" s="31"/>
      <c r="HE17" s="31"/>
      <c r="HF17" s="31"/>
      <c r="HG17" s="31"/>
      <c r="HH17" s="31"/>
      <c r="HI17" s="31"/>
      <c r="HJ17" s="31"/>
      <c r="HK17" s="31"/>
      <c r="HL17" s="31"/>
      <c r="HM17" s="31"/>
      <c r="HN17" s="31"/>
      <c r="HO17" s="31"/>
      <c r="HP17" s="31"/>
      <c r="HQ17" s="31"/>
      <c r="HR17" s="31"/>
      <c r="HS17" s="31"/>
      <c r="HT17" s="31"/>
      <c r="HU17" s="31"/>
      <c r="HV17" s="31"/>
      <c r="HW17" s="31"/>
      <c r="HX17" s="31"/>
      <c r="HY17" s="31"/>
      <c r="HZ17" s="31"/>
      <c r="IA17" s="31"/>
      <c r="IB17" s="31"/>
      <c r="IC17" s="31"/>
      <c r="ID17" s="31"/>
      <c r="IE17" s="31"/>
      <c r="IF17" s="31"/>
      <c r="IG17" s="31"/>
      <c r="IH17" s="31"/>
      <c r="II17" s="31"/>
      <c r="IJ17" s="31"/>
      <c r="IK17" s="31"/>
      <c r="IL17" s="31"/>
      <c r="IM17" s="31"/>
      <c r="IN17" s="31"/>
      <c r="IO17" s="31"/>
      <c r="IP17" s="31"/>
      <c r="IQ17" s="31"/>
      <c r="IR17" s="31"/>
      <c r="IS17" s="31"/>
      <c r="IT17" s="31"/>
      <c r="IU17" s="31"/>
      <c r="IV17" s="31"/>
    </row>
    <row r="18" spans="1:256" s="52" customFormat="1" ht="30" customHeight="1">
      <c r="A18" s="231">
        <v>11</v>
      </c>
      <c r="B18" s="234" t="s">
        <v>89</v>
      </c>
      <c r="C18" s="229">
        <v>522</v>
      </c>
      <c r="D18" s="229">
        <v>551</v>
      </c>
      <c r="E18" s="229">
        <f t="shared" si="0"/>
        <v>29</v>
      </c>
      <c r="F18" s="233">
        <f t="shared" si="1"/>
        <v>5.5555555555555601E-2</v>
      </c>
      <c r="G18" s="230"/>
      <c r="H18" s="31"/>
      <c r="I18" s="31"/>
      <c r="J18" s="31"/>
      <c r="K18" s="31"/>
      <c r="L18" s="31"/>
      <c r="M18" s="31"/>
      <c r="N18" s="31"/>
      <c r="O18" s="31"/>
      <c r="P18" s="31"/>
      <c r="Q18" s="31"/>
      <c r="R18" s="31"/>
      <c r="S18" s="31"/>
      <c r="T18" s="31"/>
      <c r="U18" s="31"/>
      <c r="V18" s="31"/>
      <c r="W18" s="31"/>
      <c r="X18" s="31"/>
      <c r="Y18" s="31"/>
      <c r="Z18" s="31"/>
      <c r="AA18" s="31"/>
      <c r="AB18" s="31"/>
      <c r="AC18" s="31"/>
      <c r="AD18" s="31"/>
      <c r="AE18" s="31"/>
      <c r="AF18" s="31"/>
      <c r="AG18" s="31"/>
      <c r="AH18" s="31"/>
      <c r="AI18" s="31"/>
      <c r="AJ18" s="31"/>
      <c r="AK18" s="31"/>
      <c r="AL18" s="31"/>
      <c r="AM18" s="31"/>
      <c r="AN18" s="31"/>
      <c r="AO18" s="31"/>
      <c r="AP18" s="31"/>
      <c r="AQ18" s="31"/>
      <c r="AR18" s="31"/>
      <c r="AS18" s="31"/>
      <c r="AT18" s="31"/>
      <c r="AU18" s="31"/>
      <c r="AV18" s="31"/>
      <c r="AW18" s="31"/>
      <c r="AX18" s="31"/>
      <c r="AY18" s="31"/>
      <c r="AZ18" s="31"/>
      <c r="BA18" s="31"/>
      <c r="BB18" s="31"/>
      <c r="BC18" s="31"/>
      <c r="BD18" s="31"/>
      <c r="BE18" s="31"/>
      <c r="BF18" s="31"/>
      <c r="BG18" s="31"/>
      <c r="BH18" s="31"/>
      <c r="BI18" s="31"/>
      <c r="BJ18" s="31"/>
      <c r="BK18" s="31"/>
      <c r="BL18" s="31"/>
      <c r="BM18" s="31"/>
      <c r="BN18" s="31"/>
      <c r="BO18" s="31"/>
      <c r="BP18" s="31"/>
      <c r="BQ18" s="31"/>
      <c r="BR18" s="31"/>
      <c r="BS18" s="31"/>
      <c r="BT18" s="31"/>
      <c r="BU18" s="31"/>
      <c r="BV18" s="31"/>
      <c r="BW18" s="31"/>
      <c r="BX18" s="31"/>
      <c r="BY18" s="31"/>
      <c r="BZ18" s="31"/>
      <c r="CA18" s="31"/>
      <c r="CB18" s="31"/>
      <c r="CC18" s="31"/>
      <c r="CD18" s="31"/>
      <c r="CE18" s="31"/>
      <c r="CF18" s="31"/>
      <c r="CG18" s="31"/>
      <c r="CH18" s="31"/>
      <c r="CI18" s="31"/>
      <c r="CJ18" s="31"/>
      <c r="CK18" s="31"/>
      <c r="CL18" s="31"/>
      <c r="CM18" s="31"/>
      <c r="CN18" s="31"/>
      <c r="CO18" s="31"/>
      <c r="CP18" s="31"/>
      <c r="CQ18" s="31"/>
      <c r="CR18" s="31"/>
      <c r="CS18" s="31"/>
      <c r="CT18" s="31"/>
      <c r="CU18" s="31"/>
      <c r="CV18" s="31"/>
      <c r="CW18" s="31"/>
      <c r="CX18" s="31"/>
      <c r="CY18" s="31"/>
      <c r="CZ18" s="31"/>
      <c r="DA18" s="31"/>
      <c r="DB18" s="31"/>
      <c r="DC18" s="31"/>
      <c r="DD18" s="31"/>
      <c r="DE18" s="31"/>
      <c r="DF18" s="31"/>
      <c r="DG18" s="31"/>
      <c r="DH18" s="31"/>
      <c r="DI18" s="31"/>
      <c r="DJ18" s="31"/>
      <c r="DK18" s="31"/>
      <c r="DL18" s="31"/>
      <c r="DM18" s="31"/>
      <c r="DN18" s="31"/>
      <c r="DO18" s="31"/>
      <c r="DP18" s="31"/>
      <c r="DQ18" s="31"/>
      <c r="DR18" s="31"/>
      <c r="DS18" s="31"/>
      <c r="DT18" s="31"/>
      <c r="DU18" s="31"/>
      <c r="DV18" s="31"/>
      <c r="DW18" s="31"/>
      <c r="DX18" s="31"/>
      <c r="DY18" s="31"/>
      <c r="DZ18" s="31"/>
      <c r="EA18" s="31"/>
      <c r="EB18" s="31"/>
      <c r="EC18" s="31"/>
      <c r="ED18" s="31"/>
      <c r="EE18" s="31"/>
      <c r="EF18" s="31"/>
      <c r="EG18" s="31"/>
      <c r="EH18" s="31"/>
      <c r="EI18" s="31"/>
      <c r="EJ18" s="31"/>
      <c r="EK18" s="31"/>
      <c r="EL18" s="31"/>
      <c r="EM18" s="31"/>
      <c r="EN18" s="31"/>
      <c r="EO18" s="31"/>
      <c r="EP18" s="31"/>
      <c r="EQ18" s="31"/>
      <c r="ER18" s="31"/>
      <c r="ES18" s="31"/>
      <c r="ET18" s="31"/>
      <c r="EU18" s="31"/>
      <c r="EV18" s="31"/>
      <c r="EW18" s="31"/>
      <c r="EX18" s="31"/>
      <c r="EY18" s="31"/>
      <c r="EZ18" s="31"/>
      <c r="FA18" s="31"/>
      <c r="FB18" s="31"/>
      <c r="FC18" s="31"/>
      <c r="FD18" s="31"/>
      <c r="FE18" s="31"/>
      <c r="FF18" s="31"/>
      <c r="FG18" s="31"/>
      <c r="FH18" s="31"/>
      <c r="FI18" s="31"/>
      <c r="FJ18" s="31"/>
      <c r="FK18" s="31"/>
      <c r="FL18" s="31"/>
      <c r="FM18" s="31"/>
      <c r="FN18" s="31"/>
      <c r="FO18" s="31"/>
      <c r="FP18" s="31"/>
      <c r="FQ18" s="31"/>
      <c r="FR18" s="31"/>
      <c r="FS18" s="31"/>
      <c r="FT18" s="31"/>
      <c r="FU18" s="31"/>
      <c r="FV18" s="31"/>
      <c r="FW18" s="31"/>
      <c r="FX18" s="31"/>
      <c r="FY18" s="31"/>
      <c r="FZ18" s="31"/>
      <c r="GA18" s="31"/>
      <c r="GB18" s="31"/>
      <c r="GC18" s="31"/>
      <c r="GD18" s="31"/>
      <c r="GE18" s="31"/>
      <c r="GF18" s="31"/>
      <c r="GG18" s="31"/>
      <c r="GH18" s="31"/>
      <c r="GI18" s="31"/>
      <c r="GJ18" s="31"/>
      <c r="GK18" s="31"/>
      <c r="GL18" s="31"/>
      <c r="GM18" s="31"/>
      <c r="GN18" s="31"/>
      <c r="GO18" s="31"/>
      <c r="GP18" s="31"/>
      <c r="GQ18" s="31"/>
      <c r="GR18" s="31"/>
      <c r="GS18" s="31"/>
      <c r="GT18" s="31"/>
      <c r="GU18" s="31"/>
      <c r="GV18" s="31"/>
      <c r="GW18" s="31"/>
      <c r="GX18" s="31"/>
      <c r="GY18" s="31"/>
      <c r="GZ18" s="31"/>
      <c r="HA18" s="31"/>
      <c r="HB18" s="31"/>
      <c r="HC18" s="31"/>
      <c r="HD18" s="31"/>
      <c r="HE18" s="31"/>
      <c r="HF18" s="31"/>
      <c r="HG18" s="31"/>
      <c r="HH18" s="31"/>
      <c r="HI18" s="31"/>
      <c r="HJ18" s="31"/>
      <c r="HK18" s="31"/>
      <c r="HL18" s="31"/>
      <c r="HM18" s="31"/>
      <c r="HN18" s="31"/>
      <c r="HO18" s="31"/>
      <c r="HP18" s="31"/>
      <c r="HQ18" s="31"/>
      <c r="HR18" s="31"/>
      <c r="HS18" s="31"/>
      <c r="HT18" s="31"/>
      <c r="HU18" s="31"/>
      <c r="HV18" s="31"/>
      <c r="HW18" s="31"/>
      <c r="HX18" s="31"/>
      <c r="HY18" s="31"/>
      <c r="HZ18" s="31"/>
      <c r="IA18" s="31"/>
      <c r="IB18" s="31"/>
      <c r="IC18" s="31"/>
      <c r="ID18" s="31"/>
      <c r="IE18" s="31"/>
      <c r="IF18" s="31"/>
      <c r="IG18" s="31"/>
      <c r="IH18" s="31"/>
      <c r="II18" s="31"/>
      <c r="IJ18" s="31"/>
      <c r="IK18" s="31"/>
      <c r="IL18" s="31"/>
      <c r="IM18" s="31"/>
      <c r="IN18" s="31"/>
      <c r="IO18" s="31"/>
      <c r="IP18" s="31"/>
      <c r="IQ18" s="31"/>
      <c r="IR18" s="31"/>
      <c r="IS18" s="31"/>
      <c r="IT18" s="31"/>
      <c r="IU18" s="31"/>
      <c r="IV18" s="31"/>
    </row>
    <row r="19" spans="1:256" s="52" customFormat="1" ht="30" customHeight="1">
      <c r="A19" s="231">
        <v>12</v>
      </c>
      <c r="B19" s="236" t="s">
        <v>90</v>
      </c>
      <c r="C19" s="229">
        <v>2500</v>
      </c>
      <c r="D19" s="229">
        <v>2638</v>
      </c>
      <c r="E19" s="229">
        <f t="shared" si="0"/>
        <v>138</v>
      </c>
      <c r="F19" s="233">
        <f t="shared" si="1"/>
        <v>5.5199999999999999E-2</v>
      </c>
      <c r="G19" s="230"/>
      <c r="H19" s="31"/>
      <c r="I19" s="31"/>
      <c r="J19" s="31"/>
      <c r="K19" s="31"/>
      <c r="L19" s="31"/>
      <c r="M19" s="31"/>
      <c r="N19" s="31"/>
      <c r="O19" s="31"/>
      <c r="P19" s="31"/>
      <c r="Q19" s="31"/>
      <c r="R19" s="31"/>
      <c r="S19" s="31"/>
      <c r="T19" s="31"/>
      <c r="U19" s="31"/>
      <c r="V19" s="31"/>
      <c r="W19" s="31"/>
      <c r="X19" s="31"/>
      <c r="Y19" s="31"/>
      <c r="Z19" s="31"/>
      <c r="AA19" s="31"/>
      <c r="AB19" s="31"/>
      <c r="AC19" s="31"/>
      <c r="AD19" s="31"/>
      <c r="AE19" s="31"/>
      <c r="AF19" s="31"/>
      <c r="AG19" s="31"/>
      <c r="AH19" s="31"/>
      <c r="AI19" s="31"/>
      <c r="AJ19" s="31"/>
      <c r="AK19" s="31"/>
      <c r="AL19" s="31"/>
      <c r="AM19" s="31"/>
      <c r="AN19" s="31"/>
      <c r="AO19" s="31"/>
      <c r="AP19" s="31"/>
      <c r="AQ19" s="31"/>
      <c r="AR19" s="31"/>
      <c r="AS19" s="31"/>
      <c r="AT19" s="31"/>
      <c r="AU19" s="31"/>
      <c r="AV19" s="31"/>
      <c r="AW19" s="31"/>
      <c r="AX19" s="31"/>
      <c r="AY19" s="31"/>
      <c r="AZ19" s="31"/>
      <c r="BA19" s="31"/>
      <c r="BB19" s="31"/>
      <c r="BC19" s="31"/>
      <c r="BD19" s="31"/>
      <c r="BE19" s="31"/>
      <c r="BF19" s="31"/>
      <c r="BG19" s="31"/>
      <c r="BH19" s="31"/>
      <c r="BI19" s="31"/>
      <c r="BJ19" s="31"/>
      <c r="BK19" s="31"/>
      <c r="BL19" s="31"/>
      <c r="BM19" s="31"/>
      <c r="BN19" s="31"/>
      <c r="BO19" s="31"/>
      <c r="BP19" s="31"/>
      <c r="BQ19" s="31"/>
      <c r="BR19" s="31"/>
      <c r="BS19" s="31"/>
      <c r="BT19" s="31"/>
      <c r="BU19" s="31"/>
      <c r="BV19" s="31"/>
      <c r="BW19" s="31"/>
      <c r="BX19" s="31"/>
      <c r="BY19" s="31"/>
      <c r="BZ19" s="31"/>
      <c r="CA19" s="31"/>
      <c r="CB19" s="31"/>
      <c r="CC19" s="31"/>
      <c r="CD19" s="31"/>
      <c r="CE19" s="31"/>
      <c r="CF19" s="31"/>
      <c r="CG19" s="31"/>
      <c r="CH19" s="31"/>
      <c r="CI19" s="31"/>
      <c r="CJ19" s="31"/>
      <c r="CK19" s="31"/>
      <c r="CL19" s="31"/>
      <c r="CM19" s="31"/>
      <c r="CN19" s="31"/>
      <c r="CO19" s="31"/>
      <c r="CP19" s="31"/>
      <c r="CQ19" s="31"/>
      <c r="CR19" s="31"/>
      <c r="CS19" s="31"/>
      <c r="CT19" s="31"/>
      <c r="CU19" s="31"/>
      <c r="CV19" s="31"/>
      <c r="CW19" s="31"/>
      <c r="CX19" s="31"/>
      <c r="CY19" s="31"/>
      <c r="CZ19" s="31"/>
      <c r="DA19" s="31"/>
      <c r="DB19" s="31"/>
      <c r="DC19" s="31"/>
      <c r="DD19" s="31"/>
      <c r="DE19" s="31"/>
      <c r="DF19" s="31"/>
      <c r="DG19" s="31"/>
      <c r="DH19" s="31"/>
      <c r="DI19" s="31"/>
      <c r="DJ19" s="31"/>
      <c r="DK19" s="31"/>
      <c r="DL19" s="31"/>
      <c r="DM19" s="31"/>
      <c r="DN19" s="31"/>
      <c r="DO19" s="31"/>
      <c r="DP19" s="31"/>
      <c r="DQ19" s="31"/>
      <c r="DR19" s="31"/>
      <c r="DS19" s="31"/>
      <c r="DT19" s="31"/>
      <c r="DU19" s="31"/>
      <c r="DV19" s="31"/>
      <c r="DW19" s="31"/>
      <c r="DX19" s="31"/>
      <c r="DY19" s="31"/>
      <c r="DZ19" s="31"/>
      <c r="EA19" s="31"/>
      <c r="EB19" s="31"/>
      <c r="EC19" s="31"/>
      <c r="ED19" s="31"/>
      <c r="EE19" s="31"/>
      <c r="EF19" s="31"/>
      <c r="EG19" s="31"/>
      <c r="EH19" s="31"/>
      <c r="EI19" s="31"/>
      <c r="EJ19" s="31"/>
      <c r="EK19" s="31"/>
      <c r="EL19" s="31"/>
      <c r="EM19" s="31"/>
      <c r="EN19" s="31"/>
      <c r="EO19" s="31"/>
      <c r="EP19" s="31"/>
      <c r="EQ19" s="31"/>
      <c r="ER19" s="31"/>
      <c r="ES19" s="31"/>
      <c r="ET19" s="31"/>
      <c r="EU19" s="31"/>
      <c r="EV19" s="31"/>
      <c r="EW19" s="31"/>
      <c r="EX19" s="31"/>
      <c r="EY19" s="31"/>
      <c r="EZ19" s="31"/>
      <c r="FA19" s="31"/>
      <c r="FB19" s="31"/>
      <c r="FC19" s="31"/>
      <c r="FD19" s="31"/>
      <c r="FE19" s="31"/>
      <c r="FF19" s="31"/>
      <c r="FG19" s="31"/>
      <c r="FH19" s="31"/>
      <c r="FI19" s="31"/>
      <c r="FJ19" s="31"/>
      <c r="FK19" s="31"/>
      <c r="FL19" s="31"/>
      <c r="FM19" s="31"/>
      <c r="FN19" s="31"/>
      <c r="FO19" s="31"/>
      <c r="FP19" s="31"/>
      <c r="FQ19" s="31"/>
      <c r="FR19" s="31"/>
      <c r="FS19" s="31"/>
      <c r="FT19" s="31"/>
      <c r="FU19" s="31"/>
      <c r="FV19" s="31"/>
      <c r="FW19" s="31"/>
      <c r="FX19" s="31"/>
      <c r="FY19" s="31"/>
      <c r="FZ19" s="31"/>
      <c r="GA19" s="31"/>
      <c r="GB19" s="31"/>
      <c r="GC19" s="31"/>
      <c r="GD19" s="31"/>
      <c r="GE19" s="31"/>
      <c r="GF19" s="31"/>
      <c r="GG19" s="31"/>
      <c r="GH19" s="31"/>
      <c r="GI19" s="31"/>
      <c r="GJ19" s="31"/>
      <c r="GK19" s="31"/>
      <c r="GL19" s="31"/>
      <c r="GM19" s="31"/>
      <c r="GN19" s="31"/>
      <c r="GO19" s="31"/>
      <c r="GP19" s="31"/>
      <c r="GQ19" s="31"/>
      <c r="GR19" s="31"/>
      <c r="GS19" s="31"/>
      <c r="GT19" s="31"/>
      <c r="GU19" s="31"/>
      <c r="GV19" s="31"/>
      <c r="GW19" s="31"/>
      <c r="GX19" s="31"/>
      <c r="GY19" s="31"/>
      <c r="GZ19" s="31"/>
      <c r="HA19" s="31"/>
      <c r="HB19" s="31"/>
      <c r="HC19" s="31"/>
      <c r="HD19" s="31"/>
      <c r="HE19" s="31"/>
      <c r="HF19" s="31"/>
      <c r="HG19" s="31"/>
      <c r="HH19" s="31"/>
      <c r="HI19" s="31"/>
      <c r="HJ19" s="31"/>
      <c r="HK19" s="31"/>
      <c r="HL19" s="31"/>
      <c r="HM19" s="31"/>
      <c r="HN19" s="31"/>
      <c r="HO19" s="31"/>
      <c r="HP19" s="31"/>
      <c r="HQ19" s="31"/>
      <c r="HR19" s="31"/>
      <c r="HS19" s="31"/>
      <c r="HT19" s="31"/>
      <c r="HU19" s="31"/>
      <c r="HV19" s="31"/>
      <c r="HW19" s="31"/>
      <c r="HX19" s="31"/>
      <c r="HY19" s="31"/>
      <c r="HZ19" s="31"/>
      <c r="IA19" s="31"/>
      <c r="IB19" s="31"/>
      <c r="IC19" s="31"/>
      <c r="ID19" s="31"/>
      <c r="IE19" s="31"/>
      <c r="IF19" s="31"/>
      <c r="IG19" s="31"/>
      <c r="IH19" s="31"/>
      <c r="II19" s="31"/>
      <c r="IJ19" s="31"/>
      <c r="IK19" s="31"/>
      <c r="IL19" s="31"/>
      <c r="IM19" s="31"/>
      <c r="IN19" s="31"/>
      <c r="IO19" s="31"/>
      <c r="IP19" s="31"/>
      <c r="IQ19" s="31"/>
      <c r="IR19" s="31"/>
      <c r="IS19" s="31"/>
      <c r="IT19" s="31"/>
      <c r="IU19" s="31"/>
      <c r="IV19" s="31"/>
    </row>
    <row r="20" spans="1:256" s="52" customFormat="1" ht="30" customHeight="1">
      <c r="A20" s="231">
        <v>13</v>
      </c>
      <c r="B20" s="236" t="s">
        <v>91</v>
      </c>
      <c r="C20" s="229">
        <v>5505</v>
      </c>
      <c r="D20" s="229">
        <v>5808</v>
      </c>
      <c r="E20" s="229">
        <f t="shared" si="0"/>
        <v>303</v>
      </c>
      <c r="F20" s="233">
        <f t="shared" si="1"/>
        <v>5.5040871934604899E-2</v>
      </c>
      <c r="G20" s="230"/>
      <c r="H20" s="31"/>
      <c r="I20" s="31"/>
      <c r="J20" s="31"/>
      <c r="K20" s="31"/>
      <c r="L20" s="31"/>
      <c r="M20" s="31"/>
      <c r="N20" s="31"/>
      <c r="O20" s="31"/>
      <c r="P20" s="31"/>
      <c r="Q20" s="31"/>
      <c r="R20" s="31"/>
      <c r="S20" s="31"/>
      <c r="T20" s="31"/>
      <c r="U20" s="31"/>
      <c r="V20" s="31"/>
      <c r="W20" s="31"/>
      <c r="X20" s="31"/>
      <c r="Y20" s="31"/>
      <c r="Z20" s="31"/>
      <c r="AA20" s="31"/>
      <c r="AB20" s="31"/>
      <c r="AC20" s="31"/>
      <c r="AD20" s="31"/>
      <c r="AE20" s="31"/>
      <c r="AF20" s="31"/>
      <c r="AG20" s="31"/>
      <c r="AH20" s="31"/>
      <c r="AI20" s="31"/>
      <c r="AJ20" s="31"/>
      <c r="AK20" s="31"/>
      <c r="AL20" s="31"/>
      <c r="AM20" s="31"/>
      <c r="AN20" s="31"/>
      <c r="AO20" s="31"/>
      <c r="AP20" s="31"/>
      <c r="AQ20" s="31"/>
      <c r="AR20" s="31"/>
      <c r="AS20" s="31"/>
      <c r="AT20" s="31"/>
      <c r="AU20" s="31"/>
      <c r="AV20" s="31"/>
      <c r="AW20" s="31"/>
      <c r="AX20" s="31"/>
      <c r="AY20" s="31"/>
      <c r="AZ20" s="31"/>
      <c r="BA20" s="31"/>
      <c r="BB20" s="31"/>
      <c r="BC20" s="31"/>
      <c r="BD20" s="31"/>
      <c r="BE20" s="31"/>
      <c r="BF20" s="31"/>
      <c r="BG20" s="31"/>
      <c r="BH20" s="31"/>
      <c r="BI20" s="31"/>
      <c r="BJ20" s="31"/>
      <c r="BK20" s="31"/>
      <c r="BL20" s="31"/>
      <c r="BM20" s="31"/>
      <c r="BN20" s="31"/>
      <c r="BO20" s="31"/>
      <c r="BP20" s="31"/>
      <c r="BQ20" s="31"/>
      <c r="BR20" s="31"/>
      <c r="BS20" s="31"/>
      <c r="BT20" s="31"/>
      <c r="BU20" s="31"/>
      <c r="BV20" s="31"/>
      <c r="BW20" s="31"/>
      <c r="BX20" s="31"/>
      <c r="BY20" s="31"/>
      <c r="BZ20" s="31"/>
      <c r="CA20" s="31"/>
      <c r="CB20" s="31"/>
      <c r="CC20" s="31"/>
      <c r="CD20" s="31"/>
      <c r="CE20" s="31"/>
      <c r="CF20" s="31"/>
      <c r="CG20" s="31"/>
      <c r="CH20" s="31"/>
      <c r="CI20" s="31"/>
      <c r="CJ20" s="31"/>
      <c r="CK20" s="31"/>
      <c r="CL20" s="31"/>
      <c r="CM20" s="31"/>
      <c r="CN20" s="31"/>
      <c r="CO20" s="31"/>
      <c r="CP20" s="31"/>
      <c r="CQ20" s="31"/>
      <c r="CR20" s="31"/>
      <c r="CS20" s="31"/>
      <c r="CT20" s="31"/>
      <c r="CU20" s="31"/>
      <c r="CV20" s="31"/>
      <c r="CW20" s="31"/>
      <c r="CX20" s="31"/>
      <c r="CY20" s="31"/>
      <c r="CZ20" s="31"/>
      <c r="DA20" s="31"/>
      <c r="DB20" s="31"/>
      <c r="DC20" s="31"/>
      <c r="DD20" s="31"/>
      <c r="DE20" s="31"/>
      <c r="DF20" s="31"/>
      <c r="DG20" s="31"/>
      <c r="DH20" s="31"/>
      <c r="DI20" s="31"/>
      <c r="DJ20" s="31"/>
      <c r="DK20" s="31"/>
      <c r="DL20" s="31"/>
      <c r="DM20" s="31"/>
      <c r="DN20" s="31"/>
      <c r="DO20" s="31"/>
      <c r="DP20" s="31"/>
      <c r="DQ20" s="31"/>
      <c r="DR20" s="31"/>
      <c r="DS20" s="31"/>
      <c r="DT20" s="31"/>
      <c r="DU20" s="31"/>
      <c r="DV20" s="31"/>
      <c r="DW20" s="31"/>
      <c r="DX20" s="31"/>
      <c r="DY20" s="31"/>
      <c r="DZ20" s="31"/>
      <c r="EA20" s="31"/>
      <c r="EB20" s="31"/>
      <c r="EC20" s="31"/>
      <c r="ED20" s="31"/>
      <c r="EE20" s="31"/>
      <c r="EF20" s="31"/>
      <c r="EG20" s="31"/>
      <c r="EH20" s="31"/>
      <c r="EI20" s="31"/>
      <c r="EJ20" s="31"/>
      <c r="EK20" s="31"/>
      <c r="EL20" s="31"/>
      <c r="EM20" s="31"/>
      <c r="EN20" s="31"/>
      <c r="EO20" s="31"/>
      <c r="EP20" s="31"/>
      <c r="EQ20" s="31"/>
      <c r="ER20" s="31"/>
      <c r="ES20" s="31"/>
      <c r="ET20" s="31"/>
      <c r="EU20" s="31"/>
      <c r="EV20" s="31"/>
      <c r="EW20" s="31"/>
      <c r="EX20" s="31"/>
      <c r="EY20" s="31"/>
      <c r="EZ20" s="31"/>
      <c r="FA20" s="31"/>
      <c r="FB20" s="31"/>
      <c r="FC20" s="31"/>
      <c r="FD20" s="31"/>
      <c r="FE20" s="31"/>
      <c r="FF20" s="31"/>
      <c r="FG20" s="31"/>
      <c r="FH20" s="31"/>
      <c r="FI20" s="31"/>
      <c r="FJ20" s="31"/>
      <c r="FK20" s="31"/>
      <c r="FL20" s="31"/>
      <c r="FM20" s="31"/>
      <c r="FN20" s="31"/>
      <c r="FO20" s="31"/>
      <c r="FP20" s="31"/>
      <c r="FQ20" s="31"/>
      <c r="FR20" s="31"/>
      <c r="FS20" s="31"/>
      <c r="FT20" s="31"/>
      <c r="FU20" s="31"/>
      <c r="FV20" s="31"/>
      <c r="FW20" s="31"/>
      <c r="FX20" s="31"/>
      <c r="FY20" s="31"/>
      <c r="FZ20" s="31"/>
      <c r="GA20" s="31"/>
      <c r="GB20" s="31"/>
      <c r="GC20" s="31"/>
      <c r="GD20" s="31"/>
      <c r="GE20" s="31"/>
      <c r="GF20" s="31"/>
      <c r="GG20" s="31"/>
      <c r="GH20" s="31"/>
      <c r="GI20" s="31"/>
      <c r="GJ20" s="31"/>
      <c r="GK20" s="31"/>
      <c r="GL20" s="31"/>
      <c r="GM20" s="31"/>
      <c r="GN20" s="31"/>
      <c r="GO20" s="31"/>
      <c r="GP20" s="31"/>
      <c r="GQ20" s="31"/>
      <c r="GR20" s="31"/>
      <c r="GS20" s="31"/>
      <c r="GT20" s="31"/>
      <c r="GU20" s="31"/>
      <c r="GV20" s="31"/>
      <c r="GW20" s="31"/>
      <c r="GX20" s="31"/>
      <c r="GY20" s="31"/>
      <c r="GZ20" s="31"/>
      <c r="HA20" s="31"/>
      <c r="HB20" s="31"/>
      <c r="HC20" s="31"/>
      <c r="HD20" s="31"/>
      <c r="HE20" s="31"/>
      <c r="HF20" s="31"/>
      <c r="HG20" s="31"/>
      <c r="HH20" s="31"/>
      <c r="HI20" s="31"/>
      <c r="HJ20" s="31"/>
      <c r="HK20" s="31"/>
      <c r="HL20" s="31"/>
      <c r="HM20" s="31"/>
      <c r="HN20" s="31"/>
      <c r="HO20" s="31"/>
      <c r="HP20" s="31"/>
      <c r="HQ20" s="31"/>
      <c r="HR20" s="31"/>
      <c r="HS20" s="31"/>
      <c r="HT20" s="31"/>
      <c r="HU20" s="31"/>
      <c r="HV20" s="31"/>
      <c r="HW20" s="31"/>
      <c r="HX20" s="31"/>
      <c r="HY20" s="31"/>
      <c r="HZ20" s="31"/>
      <c r="IA20" s="31"/>
      <c r="IB20" s="31"/>
      <c r="IC20" s="31"/>
      <c r="ID20" s="31"/>
      <c r="IE20" s="31"/>
      <c r="IF20" s="31"/>
      <c r="IG20" s="31"/>
      <c r="IH20" s="31"/>
      <c r="II20" s="31"/>
      <c r="IJ20" s="31"/>
      <c r="IK20" s="31"/>
      <c r="IL20" s="31"/>
      <c r="IM20" s="31"/>
      <c r="IN20" s="31"/>
      <c r="IO20" s="31"/>
      <c r="IP20" s="31"/>
      <c r="IQ20" s="31"/>
      <c r="IR20" s="31"/>
      <c r="IS20" s="31"/>
      <c r="IT20" s="31"/>
      <c r="IU20" s="31"/>
      <c r="IV20" s="31"/>
    </row>
    <row r="21" spans="1:256" s="52" customFormat="1" ht="30" customHeight="1">
      <c r="A21" s="38" t="s">
        <v>92</v>
      </c>
      <c r="B21" s="237" t="s">
        <v>93</v>
      </c>
      <c r="C21" s="238">
        <f>C22+C26</f>
        <v>18354</v>
      </c>
      <c r="D21" s="238">
        <f>D22+D26</f>
        <v>19363</v>
      </c>
      <c r="E21" s="223">
        <f t="shared" si="0"/>
        <v>1009</v>
      </c>
      <c r="F21" s="239">
        <f t="shared" si="1"/>
        <v>5.49743925029966E-2</v>
      </c>
      <c r="G21" s="225" t="s">
        <v>94</v>
      </c>
      <c r="H21" s="31"/>
      <c r="I21" s="31"/>
      <c r="J21" s="31"/>
      <c r="K21" s="31"/>
      <c r="L21" s="31"/>
      <c r="M21" s="31"/>
      <c r="N21" s="31"/>
      <c r="O21" s="31"/>
      <c r="P21" s="31"/>
      <c r="Q21" s="31"/>
      <c r="R21" s="31"/>
      <c r="S21" s="31"/>
      <c r="T21" s="31"/>
      <c r="U21" s="31"/>
      <c r="V21" s="31"/>
      <c r="W21" s="31"/>
      <c r="X21" s="31"/>
      <c r="Y21" s="31"/>
      <c r="Z21" s="31"/>
      <c r="AA21" s="31"/>
      <c r="AB21" s="31"/>
      <c r="AC21" s="31"/>
      <c r="AD21" s="31"/>
      <c r="AE21" s="31"/>
      <c r="AF21" s="31"/>
      <c r="AG21" s="31"/>
      <c r="AH21" s="31"/>
      <c r="AI21" s="31"/>
      <c r="AJ21" s="31"/>
      <c r="AK21" s="31"/>
      <c r="AL21" s="31"/>
      <c r="AM21" s="31"/>
      <c r="AN21" s="31"/>
      <c r="AO21" s="31"/>
      <c r="AP21" s="31"/>
      <c r="AQ21" s="31"/>
      <c r="AR21" s="31"/>
      <c r="AS21" s="31"/>
      <c r="AT21" s="31"/>
      <c r="AU21" s="31"/>
      <c r="AV21" s="31"/>
      <c r="AW21" s="31"/>
      <c r="AX21" s="31"/>
      <c r="AY21" s="31"/>
      <c r="AZ21" s="31"/>
      <c r="BA21" s="31"/>
      <c r="BB21" s="31"/>
      <c r="BC21" s="31"/>
      <c r="BD21" s="31"/>
      <c r="BE21" s="31"/>
      <c r="BF21" s="31"/>
      <c r="BG21" s="31"/>
      <c r="BH21" s="31"/>
      <c r="BI21" s="31"/>
      <c r="BJ21" s="31"/>
      <c r="BK21" s="31"/>
      <c r="BL21" s="31"/>
      <c r="BM21" s="31"/>
      <c r="BN21" s="31"/>
      <c r="BO21" s="31"/>
      <c r="BP21" s="31"/>
      <c r="BQ21" s="31"/>
      <c r="BR21" s="31"/>
      <c r="BS21" s="31"/>
      <c r="BT21" s="31"/>
      <c r="BU21" s="31"/>
      <c r="BV21" s="31"/>
      <c r="BW21" s="31"/>
      <c r="BX21" s="31"/>
      <c r="BY21" s="31"/>
      <c r="BZ21" s="31"/>
      <c r="CA21" s="31"/>
      <c r="CB21" s="31"/>
      <c r="CC21" s="31"/>
      <c r="CD21" s="31"/>
      <c r="CE21" s="31"/>
      <c r="CF21" s="31"/>
      <c r="CG21" s="31"/>
      <c r="CH21" s="31"/>
      <c r="CI21" s="31"/>
      <c r="CJ21" s="31"/>
      <c r="CK21" s="31"/>
      <c r="CL21" s="31"/>
      <c r="CM21" s="31"/>
      <c r="CN21" s="31"/>
      <c r="CO21" s="31"/>
      <c r="CP21" s="31"/>
      <c r="CQ21" s="31"/>
      <c r="CR21" s="31"/>
      <c r="CS21" s="31"/>
      <c r="CT21" s="31"/>
      <c r="CU21" s="31"/>
      <c r="CV21" s="31"/>
      <c r="CW21" s="31"/>
      <c r="CX21" s="31"/>
      <c r="CY21" s="31"/>
      <c r="CZ21" s="31"/>
      <c r="DA21" s="31"/>
      <c r="DB21" s="31"/>
      <c r="DC21" s="31"/>
      <c r="DD21" s="31"/>
      <c r="DE21" s="31"/>
      <c r="DF21" s="31"/>
      <c r="DG21" s="31"/>
      <c r="DH21" s="31"/>
      <c r="DI21" s="31"/>
      <c r="DJ21" s="31"/>
      <c r="DK21" s="31"/>
      <c r="DL21" s="31"/>
      <c r="DM21" s="31"/>
      <c r="DN21" s="31"/>
      <c r="DO21" s="31"/>
      <c r="DP21" s="31"/>
      <c r="DQ21" s="31"/>
      <c r="DR21" s="31"/>
      <c r="DS21" s="31"/>
      <c r="DT21" s="31"/>
      <c r="DU21" s="31"/>
      <c r="DV21" s="31"/>
      <c r="DW21" s="31"/>
      <c r="DX21" s="31"/>
      <c r="DY21" s="31"/>
      <c r="DZ21" s="31"/>
      <c r="EA21" s="31"/>
      <c r="EB21" s="31"/>
      <c r="EC21" s="31"/>
      <c r="ED21" s="31"/>
      <c r="EE21" s="31"/>
      <c r="EF21" s="31"/>
      <c r="EG21" s="31"/>
      <c r="EH21" s="31"/>
      <c r="EI21" s="31"/>
      <c r="EJ21" s="31"/>
      <c r="EK21" s="31"/>
      <c r="EL21" s="31"/>
      <c r="EM21" s="31"/>
      <c r="EN21" s="31"/>
      <c r="EO21" s="31"/>
      <c r="EP21" s="31"/>
      <c r="EQ21" s="31"/>
      <c r="ER21" s="31"/>
      <c r="ES21" s="31"/>
      <c r="ET21" s="31"/>
      <c r="EU21" s="31"/>
      <c r="EV21" s="31"/>
      <c r="EW21" s="31"/>
      <c r="EX21" s="31"/>
      <c r="EY21" s="31"/>
      <c r="EZ21" s="31"/>
      <c r="FA21" s="31"/>
      <c r="FB21" s="31"/>
      <c r="FC21" s="31"/>
      <c r="FD21" s="31"/>
      <c r="FE21" s="31"/>
      <c r="FF21" s="31"/>
      <c r="FG21" s="31"/>
      <c r="FH21" s="31"/>
      <c r="FI21" s="31"/>
      <c r="FJ21" s="31"/>
      <c r="FK21" s="31"/>
      <c r="FL21" s="31"/>
      <c r="FM21" s="31"/>
      <c r="FN21" s="31"/>
      <c r="FO21" s="31"/>
      <c r="FP21" s="31"/>
      <c r="FQ21" s="31"/>
      <c r="FR21" s="31"/>
      <c r="FS21" s="31"/>
      <c r="FT21" s="31"/>
      <c r="FU21" s="31"/>
      <c r="FV21" s="31"/>
      <c r="FW21" s="31"/>
      <c r="FX21" s="31"/>
      <c r="FY21" s="31"/>
      <c r="FZ21" s="31"/>
      <c r="GA21" s="31"/>
      <c r="GB21" s="31"/>
      <c r="GC21" s="31"/>
      <c r="GD21" s="31"/>
      <c r="GE21" s="31"/>
      <c r="GF21" s="31"/>
      <c r="GG21" s="31"/>
      <c r="GH21" s="31"/>
      <c r="GI21" s="31"/>
      <c r="GJ21" s="31"/>
      <c r="GK21" s="31"/>
      <c r="GL21" s="31"/>
      <c r="GM21" s="31"/>
      <c r="GN21" s="31"/>
      <c r="GO21" s="31"/>
      <c r="GP21" s="31"/>
      <c r="GQ21" s="31"/>
      <c r="GR21" s="31"/>
      <c r="GS21" s="31"/>
      <c r="GT21" s="31"/>
      <c r="GU21" s="31"/>
      <c r="GV21" s="31"/>
      <c r="GW21" s="31"/>
      <c r="GX21" s="31"/>
      <c r="GY21" s="31"/>
      <c r="GZ21" s="31"/>
      <c r="HA21" s="31"/>
      <c r="HB21" s="31"/>
      <c r="HC21" s="31"/>
      <c r="HD21" s="31"/>
      <c r="HE21" s="31"/>
      <c r="HF21" s="31"/>
      <c r="HG21" s="31"/>
      <c r="HH21" s="31"/>
      <c r="HI21" s="31"/>
      <c r="HJ21" s="31"/>
      <c r="HK21" s="31"/>
      <c r="HL21" s="31"/>
      <c r="HM21" s="31"/>
      <c r="HN21" s="31"/>
      <c r="HO21" s="31"/>
      <c r="HP21" s="31"/>
      <c r="HQ21" s="31"/>
      <c r="HR21" s="31"/>
      <c r="HS21" s="31"/>
      <c r="HT21" s="31"/>
      <c r="HU21" s="31"/>
      <c r="HV21" s="31"/>
      <c r="HW21" s="31"/>
      <c r="HX21" s="31"/>
      <c r="HY21" s="31"/>
      <c r="HZ21" s="31"/>
      <c r="IA21" s="31"/>
      <c r="IB21" s="31"/>
      <c r="IC21" s="31"/>
      <c r="ID21" s="31"/>
      <c r="IE21" s="31"/>
      <c r="IF21" s="31"/>
      <c r="IG21" s="31"/>
      <c r="IH21" s="31"/>
      <c r="II21" s="31"/>
      <c r="IJ21" s="31"/>
      <c r="IK21" s="31"/>
      <c r="IL21" s="31"/>
      <c r="IM21" s="31"/>
      <c r="IN21" s="31"/>
      <c r="IO21" s="31"/>
      <c r="IP21" s="31"/>
      <c r="IQ21" s="31"/>
      <c r="IR21" s="31"/>
      <c r="IS21" s="31"/>
      <c r="IT21" s="31"/>
      <c r="IU21" s="31"/>
      <c r="IV21" s="31"/>
    </row>
    <row r="22" spans="1:256" s="52" customFormat="1" ht="30" customHeight="1">
      <c r="A22" s="231">
        <v>1</v>
      </c>
      <c r="B22" s="240" t="s">
        <v>95</v>
      </c>
      <c r="C22" s="229">
        <v>2177</v>
      </c>
      <c r="D22" s="229">
        <v>2663</v>
      </c>
      <c r="E22" s="229">
        <f t="shared" si="0"/>
        <v>486</v>
      </c>
      <c r="F22" s="233">
        <f t="shared" si="1"/>
        <v>0.22324299494717501</v>
      </c>
      <c r="G22" s="230"/>
      <c r="H22" s="31"/>
      <c r="I22" s="31"/>
      <c r="J22" s="31"/>
      <c r="K22" s="31"/>
      <c r="L22" s="31"/>
      <c r="M22" s="31"/>
      <c r="N22" s="31"/>
      <c r="O22" s="31"/>
      <c r="P22" s="31"/>
      <c r="Q22" s="31"/>
      <c r="R22" s="31"/>
      <c r="S22" s="31"/>
      <c r="T22" s="31"/>
      <c r="U22" s="31"/>
      <c r="V22" s="31"/>
      <c r="W22" s="31"/>
      <c r="X22" s="31"/>
      <c r="Y22" s="31"/>
      <c r="Z22" s="31"/>
      <c r="AA22" s="31"/>
      <c r="AB22" s="31"/>
      <c r="AC22" s="31"/>
      <c r="AD22" s="31"/>
      <c r="AE22" s="31"/>
      <c r="AF22" s="31"/>
      <c r="AG22" s="31"/>
      <c r="AH22" s="31"/>
      <c r="AI22" s="31"/>
      <c r="AJ22" s="31"/>
      <c r="AK22" s="31"/>
      <c r="AL22" s="31"/>
      <c r="AM22" s="31"/>
      <c r="AN22" s="31"/>
      <c r="AO22" s="31"/>
      <c r="AP22" s="31"/>
      <c r="AQ22" s="31"/>
      <c r="AR22" s="31"/>
      <c r="AS22" s="31"/>
      <c r="AT22" s="31"/>
      <c r="AU22" s="31"/>
      <c r="AV22" s="31"/>
      <c r="AW22" s="31"/>
      <c r="AX22" s="31"/>
      <c r="AY22" s="31"/>
      <c r="AZ22" s="31"/>
      <c r="BA22" s="31"/>
      <c r="BB22" s="31"/>
      <c r="BC22" s="31"/>
      <c r="BD22" s="31"/>
      <c r="BE22" s="31"/>
      <c r="BF22" s="31"/>
      <c r="BG22" s="31"/>
      <c r="BH22" s="31"/>
      <c r="BI22" s="31"/>
      <c r="BJ22" s="31"/>
      <c r="BK22" s="31"/>
      <c r="BL22" s="31"/>
      <c r="BM22" s="31"/>
      <c r="BN22" s="31"/>
      <c r="BO22" s="31"/>
      <c r="BP22" s="31"/>
      <c r="BQ22" s="31"/>
      <c r="BR22" s="31"/>
      <c r="BS22" s="31"/>
      <c r="BT22" s="31"/>
      <c r="BU22" s="31"/>
      <c r="BV22" s="31"/>
      <c r="BW22" s="31"/>
      <c r="BX22" s="31"/>
      <c r="BY22" s="31"/>
      <c r="BZ22" s="31"/>
      <c r="CA22" s="31"/>
      <c r="CB22" s="31"/>
      <c r="CC22" s="31"/>
      <c r="CD22" s="31"/>
      <c r="CE22" s="31"/>
      <c r="CF22" s="31"/>
      <c r="CG22" s="31"/>
      <c r="CH22" s="31"/>
      <c r="CI22" s="31"/>
      <c r="CJ22" s="31"/>
      <c r="CK22" s="31"/>
      <c r="CL22" s="31"/>
      <c r="CM22" s="31"/>
      <c r="CN22" s="31"/>
      <c r="CO22" s="31"/>
      <c r="CP22" s="31"/>
      <c r="CQ22" s="31"/>
      <c r="CR22" s="31"/>
      <c r="CS22" s="31"/>
      <c r="CT22" s="31"/>
      <c r="CU22" s="31"/>
      <c r="CV22" s="31"/>
      <c r="CW22" s="31"/>
      <c r="CX22" s="31"/>
      <c r="CY22" s="31"/>
      <c r="CZ22" s="31"/>
      <c r="DA22" s="31"/>
      <c r="DB22" s="31"/>
      <c r="DC22" s="31"/>
      <c r="DD22" s="31"/>
      <c r="DE22" s="31"/>
      <c r="DF22" s="31"/>
      <c r="DG22" s="31"/>
      <c r="DH22" s="31"/>
      <c r="DI22" s="31"/>
      <c r="DJ22" s="31"/>
      <c r="DK22" s="31"/>
      <c r="DL22" s="31"/>
      <c r="DM22" s="31"/>
      <c r="DN22" s="31"/>
      <c r="DO22" s="31"/>
      <c r="DP22" s="31"/>
      <c r="DQ22" s="31"/>
      <c r="DR22" s="31"/>
      <c r="DS22" s="31"/>
      <c r="DT22" s="31"/>
      <c r="DU22" s="31"/>
      <c r="DV22" s="31"/>
      <c r="DW22" s="31"/>
      <c r="DX22" s="31"/>
      <c r="DY22" s="31"/>
      <c r="DZ22" s="31"/>
      <c r="EA22" s="31"/>
      <c r="EB22" s="31"/>
      <c r="EC22" s="31"/>
      <c r="ED22" s="31"/>
      <c r="EE22" s="31"/>
      <c r="EF22" s="31"/>
      <c r="EG22" s="31"/>
      <c r="EH22" s="31"/>
      <c r="EI22" s="31"/>
      <c r="EJ22" s="31"/>
      <c r="EK22" s="31"/>
      <c r="EL22" s="31"/>
      <c r="EM22" s="31"/>
      <c r="EN22" s="31"/>
      <c r="EO22" s="31"/>
      <c r="EP22" s="31"/>
      <c r="EQ22" s="31"/>
      <c r="ER22" s="31"/>
      <c r="ES22" s="31"/>
      <c r="ET22" s="31"/>
      <c r="EU22" s="31"/>
      <c r="EV22" s="31"/>
      <c r="EW22" s="31"/>
      <c r="EX22" s="31"/>
      <c r="EY22" s="31"/>
      <c r="EZ22" s="31"/>
      <c r="FA22" s="31"/>
      <c r="FB22" s="31"/>
      <c r="FC22" s="31"/>
      <c r="FD22" s="31"/>
      <c r="FE22" s="31"/>
      <c r="FF22" s="31"/>
      <c r="FG22" s="31"/>
      <c r="FH22" s="31"/>
      <c r="FI22" s="31"/>
      <c r="FJ22" s="31"/>
      <c r="FK22" s="31"/>
      <c r="FL22" s="31"/>
      <c r="FM22" s="31"/>
      <c r="FN22" s="31"/>
      <c r="FO22" s="31"/>
      <c r="FP22" s="31"/>
      <c r="FQ22" s="31"/>
      <c r="FR22" s="31"/>
      <c r="FS22" s="31"/>
      <c r="FT22" s="31"/>
      <c r="FU22" s="31"/>
      <c r="FV22" s="31"/>
      <c r="FW22" s="31"/>
      <c r="FX22" s="31"/>
      <c r="FY22" s="31"/>
      <c r="FZ22" s="31"/>
      <c r="GA22" s="31"/>
      <c r="GB22" s="31"/>
      <c r="GC22" s="31"/>
      <c r="GD22" s="31"/>
      <c r="GE22" s="31"/>
      <c r="GF22" s="31"/>
      <c r="GG22" s="31"/>
      <c r="GH22" s="31"/>
      <c r="GI22" s="31"/>
      <c r="GJ22" s="31"/>
      <c r="GK22" s="31"/>
      <c r="GL22" s="31"/>
      <c r="GM22" s="31"/>
      <c r="GN22" s="31"/>
      <c r="GO22" s="31"/>
      <c r="GP22" s="31"/>
      <c r="GQ22" s="31"/>
      <c r="GR22" s="31"/>
      <c r="GS22" s="31"/>
      <c r="GT22" s="31"/>
      <c r="GU22" s="31"/>
      <c r="GV22" s="31"/>
      <c r="GW22" s="31"/>
      <c r="GX22" s="31"/>
      <c r="GY22" s="31"/>
      <c r="GZ22" s="31"/>
      <c r="HA22" s="31"/>
      <c r="HB22" s="31"/>
      <c r="HC22" s="31"/>
      <c r="HD22" s="31"/>
      <c r="HE22" s="31"/>
      <c r="HF22" s="31"/>
      <c r="HG22" s="31"/>
      <c r="HH22" s="31"/>
      <c r="HI22" s="31"/>
      <c r="HJ22" s="31"/>
      <c r="HK22" s="31"/>
      <c r="HL22" s="31"/>
      <c r="HM22" s="31"/>
      <c r="HN22" s="31"/>
      <c r="HO22" s="31"/>
      <c r="HP22" s="31"/>
      <c r="HQ22" s="31"/>
      <c r="HR22" s="31"/>
      <c r="HS22" s="31"/>
      <c r="HT22" s="31"/>
      <c r="HU22" s="31"/>
      <c r="HV22" s="31"/>
      <c r="HW22" s="31"/>
      <c r="HX22" s="31"/>
      <c r="HY22" s="31"/>
      <c r="HZ22" s="31"/>
      <c r="IA22" s="31"/>
      <c r="IB22" s="31"/>
      <c r="IC22" s="31"/>
      <c r="ID22" s="31"/>
      <c r="IE22" s="31"/>
      <c r="IF22" s="31"/>
      <c r="IG22" s="31"/>
      <c r="IH22" s="31"/>
      <c r="II22" s="31"/>
      <c r="IJ22" s="31"/>
      <c r="IK22" s="31"/>
      <c r="IL22" s="31"/>
      <c r="IM22" s="31"/>
      <c r="IN22" s="31"/>
      <c r="IO22" s="31"/>
      <c r="IP22" s="31"/>
      <c r="IQ22" s="31"/>
      <c r="IR22" s="31"/>
      <c r="IS22" s="31"/>
      <c r="IT22" s="31"/>
      <c r="IU22" s="31"/>
      <c r="IV22" s="31"/>
    </row>
    <row r="23" spans="1:256" s="52" customFormat="1" ht="30" customHeight="1">
      <c r="A23" s="231"/>
      <c r="B23" s="241" t="s">
        <v>96</v>
      </c>
      <c r="C23" s="242">
        <v>1167</v>
      </c>
      <c r="D23" s="229">
        <v>1200</v>
      </c>
      <c r="E23" s="229">
        <f t="shared" si="0"/>
        <v>33</v>
      </c>
      <c r="F23" s="233">
        <f t="shared" si="1"/>
        <v>2.8277634961439601E-2</v>
      </c>
      <c r="G23" s="230"/>
      <c r="H23" s="31"/>
      <c r="I23" s="31"/>
      <c r="J23" s="31"/>
      <c r="K23" s="31"/>
      <c r="L23" s="31"/>
      <c r="M23" s="31"/>
      <c r="N23" s="31"/>
      <c r="O23" s="31"/>
      <c r="P23" s="31"/>
      <c r="Q23" s="31"/>
      <c r="R23" s="31"/>
      <c r="S23" s="31"/>
      <c r="T23" s="31"/>
      <c r="U23" s="31"/>
      <c r="V23" s="31"/>
      <c r="W23" s="31"/>
      <c r="X23" s="31"/>
      <c r="Y23" s="31"/>
      <c r="Z23" s="31"/>
      <c r="AA23" s="31"/>
      <c r="AB23" s="31"/>
      <c r="AC23" s="31"/>
      <c r="AD23" s="31"/>
      <c r="AE23" s="31"/>
      <c r="AF23" s="31"/>
      <c r="AG23" s="31"/>
      <c r="AH23" s="31"/>
      <c r="AI23" s="31"/>
      <c r="AJ23" s="31"/>
      <c r="AK23" s="31"/>
      <c r="AL23" s="31"/>
      <c r="AM23" s="31"/>
      <c r="AN23" s="31"/>
      <c r="AO23" s="31"/>
      <c r="AP23" s="31"/>
      <c r="AQ23" s="31"/>
      <c r="AR23" s="31"/>
      <c r="AS23" s="31"/>
      <c r="AT23" s="31"/>
      <c r="AU23" s="31"/>
      <c r="AV23" s="31"/>
      <c r="AW23" s="31"/>
      <c r="AX23" s="31"/>
      <c r="AY23" s="31"/>
      <c r="AZ23" s="31"/>
      <c r="BA23" s="31"/>
      <c r="BB23" s="31"/>
      <c r="BC23" s="31"/>
      <c r="BD23" s="31"/>
      <c r="BE23" s="31"/>
      <c r="BF23" s="31"/>
      <c r="BG23" s="31"/>
      <c r="BH23" s="31"/>
      <c r="BI23" s="31"/>
      <c r="BJ23" s="31"/>
      <c r="BK23" s="31"/>
      <c r="BL23" s="31"/>
      <c r="BM23" s="31"/>
      <c r="BN23" s="31"/>
      <c r="BO23" s="31"/>
      <c r="BP23" s="31"/>
      <c r="BQ23" s="31"/>
      <c r="BR23" s="31"/>
      <c r="BS23" s="31"/>
      <c r="BT23" s="31"/>
      <c r="BU23" s="31"/>
      <c r="BV23" s="31"/>
      <c r="BW23" s="31"/>
      <c r="BX23" s="31"/>
      <c r="BY23" s="31"/>
      <c r="BZ23" s="31"/>
      <c r="CA23" s="31"/>
      <c r="CB23" s="31"/>
      <c r="CC23" s="31"/>
      <c r="CD23" s="31"/>
      <c r="CE23" s="31"/>
      <c r="CF23" s="31"/>
      <c r="CG23" s="31"/>
      <c r="CH23" s="31"/>
      <c r="CI23" s="31"/>
      <c r="CJ23" s="31"/>
      <c r="CK23" s="31"/>
      <c r="CL23" s="31"/>
      <c r="CM23" s="31"/>
      <c r="CN23" s="31"/>
      <c r="CO23" s="31"/>
      <c r="CP23" s="31"/>
      <c r="CQ23" s="31"/>
      <c r="CR23" s="31"/>
      <c r="CS23" s="31"/>
      <c r="CT23" s="31"/>
      <c r="CU23" s="31"/>
      <c r="CV23" s="31"/>
      <c r="CW23" s="31"/>
      <c r="CX23" s="31"/>
      <c r="CY23" s="31"/>
      <c r="CZ23" s="31"/>
      <c r="DA23" s="31"/>
      <c r="DB23" s="31"/>
      <c r="DC23" s="31"/>
      <c r="DD23" s="31"/>
      <c r="DE23" s="31"/>
      <c r="DF23" s="31"/>
      <c r="DG23" s="31"/>
      <c r="DH23" s="31"/>
      <c r="DI23" s="31"/>
      <c r="DJ23" s="31"/>
      <c r="DK23" s="31"/>
      <c r="DL23" s="31"/>
      <c r="DM23" s="31"/>
      <c r="DN23" s="31"/>
      <c r="DO23" s="31"/>
      <c r="DP23" s="31"/>
      <c r="DQ23" s="31"/>
      <c r="DR23" s="31"/>
      <c r="DS23" s="31"/>
      <c r="DT23" s="31"/>
      <c r="DU23" s="31"/>
      <c r="DV23" s="31"/>
      <c r="DW23" s="31"/>
      <c r="DX23" s="31"/>
      <c r="DY23" s="31"/>
      <c r="DZ23" s="31"/>
      <c r="EA23" s="31"/>
      <c r="EB23" s="31"/>
      <c r="EC23" s="31"/>
      <c r="ED23" s="31"/>
      <c r="EE23" s="31"/>
      <c r="EF23" s="31"/>
      <c r="EG23" s="31"/>
      <c r="EH23" s="31"/>
      <c r="EI23" s="31"/>
      <c r="EJ23" s="31"/>
      <c r="EK23" s="31"/>
      <c r="EL23" s="31"/>
      <c r="EM23" s="31"/>
      <c r="EN23" s="31"/>
      <c r="EO23" s="31"/>
      <c r="EP23" s="31"/>
      <c r="EQ23" s="31"/>
      <c r="ER23" s="31"/>
      <c r="ES23" s="31"/>
      <c r="ET23" s="31"/>
      <c r="EU23" s="31"/>
      <c r="EV23" s="31"/>
      <c r="EW23" s="31"/>
      <c r="EX23" s="31"/>
      <c r="EY23" s="31"/>
      <c r="EZ23" s="31"/>
      <c r="FA23" s="31"/>
      <c r="FB23" s="31"/>
      <c r="FC23" s="31"/>
      <c r="FD23" s="31"/>
      <c r="FE23" s="31"/>
      <c r="FF23" s="31"/>
      <c r="FG23" s="31"/>
      <c r="FH23" s="31"/>
      <c r="FI23" s="31"/>
      <c r="FJ23" s="31"/>
      <c r="FK23" s="31"/>
      <c r="FL23" s="31"/>
      <c r="FM23" s="31"/>
      <c r="FN23" s="31"/>
      <c r="FO23" s="31"/>
      <c r="FP23" s="31"/>
      <c r="FQ23" s="31"/>
      <c r="FR23" s="31"/>
      <c r="FS23" s="31"/>
      <c r="FT23" s="31"/>
      <c r="FU23" s="31"/>
      <c r="FV23" s="31"/>
      <c r="FW23" s="31"/>
      <c r="FX23" s="31"/>
      <c r="FY23" s="31"/>
      <c r="FZ23" s="31"/>
      <c r="GA23" s="31"/>
      <c r="GB23" s="31"/>
      <c r="GC23" s="31"/>
      <c r="GD23" s="31"/>
      <c r="GE23" s="31"/>
      <c r="GF23" s="31"/>
      <c r="GG23" s="31"/>
      <c r="GH23" s="31"/>
      <c r="GI23" s="31"/>
      <c r="GJ23" s="31"/>
      <c r="GK23" s="31"/>
      <c r="GL23" s="31"/>
      <c r="GM23" s="31"/>
      <c r="GN23" s="31"/>
      <c r="GO23" s="31"/>
      <c r="GP23" s="31"/>
      <c r="GQ23" s="31"/>
      <c r="GR23" s="31"/>
      <c r="GS23" s="31"/>
      <c r="GT23" s="31"/>
      <c r="GU23" s="31"/>
      <c r="GV23" s="31"/>
      <c r="GW23" s="31"/>
      <c r="GX23" s="31"/>
      <c r="GY23" s="31"/>
      <c r="GZ23" s="31"/>
      <c r="HA23" s="31"/>
      <c r="HB23" s="31"/>
      <c r="HC23" s="31"/>
      <c r="HD23" s="31"/>
      <c r="HE23" s="31"/>
      <c r="HF23" s="31"/>
      <c r="HG23" s="31"/>
      <c r="HH23" s="31"/>
      <c r="HI23" s="31"/>
      <c r="HJ23" s="31"/>
      <c r="HK23" s="31"/>
      <c r="HL23" s="31"/>
      <c r="HM23" s="31"/>
      <c r="HN23" s="31"/>
      <c r="HO23" s="31"/>
      <c r="HP23" s="31"/>
      <c r="HQ23" s="31"/>
      <c r="HR23" s="31"/>
      <c r="HS23" s="31"/>
      <c r="HT23" s="31"/>
      <c r="HU23" s="31"/>
      <c r="HV23" s="31"/>
      <c r="HW23" s="31"/>
      <c r="HX23" s="31"/>
      <c r="HY23" s="31"/>
      <c r="HZ23" s="31"/>
      <c r="IA23" s="31"/>
      <c r="IB23" s="31"/>
      <c r="IC23" s="31"/>
      <c r="ID23" s="31"/>
      <c r="IE23" s="31"/>
      <c r="IF23" s="31"/>
      <c r="IG23" s="31"/>
      <c r="IH23" s="31"/>
      <c r="II23" s="31"/>
      <c r="IJ23" s="31"/>
      <c r="IK23" s="31"/>
      <c r="IL23" s="31"/>
      <c r="IM23" s="31"/>
      <c r="IN23" s="31"/>
      <c r="IO23" s="31"/>
      <c r="IP23" s="31"/>
      <c r="IQ23" s="31"/>
      <c r="IR23" s="31"/>
      <c r="IS23" s="31"/>
      <c r="IT23" s="31"/>
      <c r="IU23" s="31"/>
      <c r="IV23" s="31"/>
    </row>
    <row r="24" spans="1:256" s="52" customFormat="1" ht="30" customHeight="1">
      <c r="A24" s="231"/>
      <c r="B24" s="241" t="s">
        <v>97</v>
      </c>
      <c r="C24" s="242">
        <v>779</v>
      </c>
      <c r="D24" s="229">
        <v>800</v>
      </c>
      <c r="E24" s="229">
        <f t="shared" si="0"/>
        <v>21</v>
      </c>
      <c r="F24" s="233">
        <f t="shared" si="1"/>
        <v>2.6957637997432601E-2</v>
      </c>
      <c r="G24" s="230"/>
      <c r="H24" s="31"/>
      <c r="I24" s="31"/>
      <c r="J24" s="31"/>
      <c r="K24" s="31"/>
      <c r="L24" s="31"/>
      <c r="M24" s="31"/>
      <c r="N24" s="31"/>
      <c r="O24" s="31"/>
      <c r="P24" s="31"/>
      <c r="Q24" s="31"/>
      <c r="R24" s="31"/>
      <c r="S24" s="31"/>
      <c r="T24" s="31"/>
      <c r="U24" s="31"/>
      <c r="V24" s="31"/>
      <c r="W24" s="31"/>
      <c r="X24" s="31"/>
      <c r="Y24" s="31"/>
      <c r="Z24" s="31"/>
      <c r="AA24" s="31"/>
      <c r="AB24" s="31"/>
      <c r="AC24" s="31"/>
      <c r="AD24" s="31"/>
      <c r="AE24" s="31"/>
      <c r="AF24" s="31"/>
      <c r="AG24" s="31"/>
      <c r="AH24" s="31"/>
      <c r="AI24" s="31"/>
      <c r="AJ24" s="31"/>
      <c r="AK24" s="31"/>
      <c r="AL24" s="31"/>
      <c r="AM24" s="31"/>
      <c r="AN24" s="31"/>
      <c r="AO24" s="31"/>
      <c r="AP24" s="31"/>
      <c r="AQ24" s="31"/>
      <c r="AR24" s="31"/>
      <c r="AS24" s="31"/>
      <c r="AT24" s="31"/>
      <c r="AU24" s="31"/>
      <c r="AV24" s="31"/>
      <c r="AW24" s="31"/>
      <c r="AX24" s="31"/>
      <c r="AY24" s="31"/>
      <c r="AZ24" s="31"/>
      <c r="BA24" s="31"/>
      <c r="BB24" s="31"/>
      <c r="BC24" s="31"/>
      <c r="BD24" s="31"/>
      <c r="BE24" s="31"/>
      <c r="BF24" s="31"/>
      <c r="BG24" s="31"/>
      <c r="BH24" s="31"/>
      <c r="BI24" s="31"/>
      <c r="BJ24" s="31"/>
      <c r="BK24" s="31"/>
      <c r="BL24" s="31"/>
      <c r="BM24" s="31"/>
      <c r="BN24" s="31"/>
      <c r="BO24" s="31"/>
      <c r="BP24" s="31"/>
      <c r="BQ24" s="31"/>
      <c r="BR24" s="31"/>
      <c r="BS24" s="31"/>
      <c r="BT24" s="31"/>
      <c r="BU24" s="31"/>
      <c r="BV24" s="31"/>
      <c r="BW24" s="31"/>
      <c r="BX24" s="31"/>
      <c r="BY24" s="31"/>
      <c r="BZ24" s="31"/>
      <c r="CA24" s="31"/>
      <c r="CB24" s="31"/>
      <c r="CC24" s="31"/>
      <c r="CD24" s="31"/>
      <c r="CE24" s="31"/>
      <c r="CF24" s="31"/>
      <c r="CG24" s="31"/>
      <c r="CH24" s="31"/>
      <c r="CI24" s="31"/>
      <c r="CJ24" s="31"/>
      <c r="CK24" s="31"/>
      <c r="CL24" s="31"/>
      <c r="CM24" s="31"/>
      <c r="CN24" s="31"/>
      <c r="CO24" s="31"/>
      <c r="CP24" s="31"/>
      <c r="CQ24" s="31"/>
      <c r="CR24" s="31"/>
      <c r="CS24" s="31"/>
      <c r="CT24" s="31"/>
      <c r="CU24" s="31"/>
      <c r="CV24" s="31"/>
      <c r="CW24" s="31"/>
      <c r="CX24" s="31"/>
      <c r="CY24" s="31"/>
      <c r="CZ24" s="31"/>
      <c r="DA24" s="31"/>
      <c r="DB24" s="31"/>
      <c r="DC24" s="31"/>
      <c r="DD24" s="31"/>
      <c r="DE24" s="31"/>
      <c r="DF24" s="31"/>
      <c r="DG24" s="31"/>
      <c r="DH24" s="31"/>
      <c r="DI24" s="31"/>
      <c r="DJ24" s="31"/>
      <c r="DK24" s="31"/>
      <c r="DL24" s="31"/>
      <c r="DM24" s="31"/>
      <c r="DN24" s="31"/>
      <c r="DO24" s="31"/>
      <c r="DP24" s="31"/>
      <c r="DQ24" s="31"/>
      <c r="DR24" s="31"/>
      <c r="DS24" s="31"/>
      <c r="DT24" s="31"/>
      <c r="DU24" s="31"/>
      <c r="DV24" s="31"/>
      <c r="DW24" s="31"/>
      <c r="DX24" s="31"/>
      <c r="DY24" s="31"/>
      <c r="DZ24" s="31"/>
      <c r="EA24" s="31"/>
      <c r="EB24" s="31"/>
      <c r="EC24" s="31"/>
      <c r="ED24" s="31"/>
      <c r="EE24" s="31"/>
      <c r="EF24" s="31"/>
      <c r="EG24" s="31"/>
      <c r="EH24" s="31"/>
      <c r="EI24" s="31"/>
      <c r="EJ24" s="31"/>
      <c r="EK24" s="31"/>
      <c r="EL24" s="31"/>
      <c r="EM24" s="31"/>
      <c r="EN24" s="31"/>
      <c r="EO24" s="31"/>
      <c r="EP24" s="31"/>
      <c r="EQ24" s="31"/>
      <c r="ER24" s="31"/>
      <c r="ES24" s="31"/>
      <c r="ET24" s="31"/>
      <c r="EU24" s="31"/>
      <c r="EV24" s="31"/>
      <c r="EW24" s="31"/>
      <c r="EX24" s="31"/>
      <c r="EY24" s="31"/>
      <c r="EZ24" s="31"/>
      <c r="FA24" s="31"/>
      <c r="FB24" s="31"/>
      <c r="FC24" s="31"/>
      <c r="FD24" s="31"/>
      <c r="FE24" s="31"/>
      <c r="FF24" s="31"/>
      <c r="FG24" s="31"/>
      <c r="FH24" s="31"/>
      <c r="FI24" s="31"/>
      <c r="FJ24" s="31"/>
      <c r="FK24" s="31"/>
      <c r="FL24" s="31"/>
      <c r="FM24" s="31"/>
      <c r="FN24" s="31"/>
      <c r="FO24" s="31"/>
      <c r="FP24" s="31"/>
      <c r="FQ24" s="31"/>
      <c r="FR24" s="31"/>
      <c r="FS24" s="31"/>
      <c r="FT24" s="31"/>
      <c r="FU24" s="31"/>
      <c r="FV24" s="31"/>
      <c r="FW24" s="31"/>
      <c r="FX24" s="31"/>
      <c r="FY24" s="31"/>
      <c r="FZ24" s="31"/>
      <c r="GA24" s="31"/>
      <c r="GB24" s="31"/>
      <c r="GC24" s="31"/>
      <c r="GD24" s="31"/>
      <c r="GE24" s="31"/>
      <c r="GF24" s="31"/>
      <c r="GG24" s="31"/>
      <c r="GH24" s="31"/>
      <c r="GI24" s="31"/>
      <c r="GJ24" s="31"/>
      <c r="GK24" s="31"/>
      <c r="GL24" s="31"/>
      <c r="GM24" s="31"/>
      <c r="GN24" s="31"/>
      <c r="GO24" s="31"/>
      <c r="GP24" s="31"/>
      <c r="GQ24" s="31"/>
      <c r="GR24" s="31"/>
      <c r="GS24" s="31"/>
      <c r="GT24" s="31"/>
      <c r="GU24" s="31"/>
      <c r="GV24" s="31"/>
      <c r="GW24" s="31"/>
      <c r="GX24" s="31"/>
      <c r="GY24" s="31"/>
      <c r="GZ24" s="31"/>
      <c r="HA24" s="31"/>
      <c r="HB24" s="31"/>
      <c r="HC24" s="31"/>
      <c r="HD24" s="31"/>
      <c r="HE24" s="31"/>
      <c r="HF24" s="31"/>
      <c r="HG24" s="31"/>
      <c r="HH24" s="31"/>
      <c r="HI24" s="31"/>
      <c r="HJ24" s="31"/>
      <c r="HK24" s="31"/>
      <c r="HL24" s="31"/>
      <c r="HM24" s="31"/>
      <c r="HN24" s="31"/>
      <c r="HO24" s="31"/>
      <c r="HP24" s="31"/>
      <c r="HQ24" s="31"/>
      <c r="HR24" s="31"/>
      <c r="HS24" s="31"/>
      <c r="HT24" s="31"/>
      <c r="HU24" s="31"/>
      <c r="HV24" s="31"/>
      <c r="HW24" s="31"/>
      <c r="HX24" s="31"/>
      <c r="HY24" s="31"/>
      <c r="HZ24" s="31"/>
      <c r="IA24" s="31"/>
      <c r="IB24" s="31"/>
      <c r="IC24" s="31"/>
      <c r="ID24" s="31"/>
      <c r="IE24" s="31"/>
      <c r="IF24" s="31"/>
      <c r="IG24" s="31"/>
      <c r="IH24" s="31"/>
      <c r="II24" s="31"/>
      <c r="IJ24" s="31"/>
      <c r="IK24" s="31"/>
      <c r="IL24" s="31"/>
      <c r="IM24" s="31"/>
      <c r="IN24" s="31"/>
      <c r="IO24" s="31"/>
      <c r="IP24" s="31"/>
      <c r="IQ24" s="31"/>
      <c r="IR24" s="31"/>
      <c r="IS24" s="31"/>
      <c r="IT24" s="31"/>
      <c r="IU24" s="31"/>
      <c r="IV24" s="31"/>
    </row>
    <row r="25" spans="1:256" s="52" customFormat="1" ht="30" customHeight="1">
      <c r="A25" s="243"/>
      <c r="B25" s="244" t="s">
        <v>98</v>
      </c>
      <c r="C25" s="245"/>
      <c r="D25" s="246">
        <v>300</v>
      </c>
      <c r="E25" s="246"/>
      <c r="F25" s="247"/>
      <c r="G25" s="248" t="s">
        <v>99</v>
      </c>
      <c r="H25" s="31"/>
      <c r="I25" s="31"/>
      <c r="J25" s="31"/>
      <c r="K25" s="31"/>
      <c r="L25" s="31"/>
      <c r="M25" s="31"/>
      <c r="N25" s="31"/>
      <c r="O25" s="31"/>
      <c r="P25" s="31"/>
      <c r="Q25" s="31"/>
      <c r="R25" s="31"/>
      <c r="S25" s="31"/>
      <c r="T25" s="31"/>
      <c r="U25" s="31"/>
      <c r="V25" s="31"/>
      <c r="W25" s="31"/>
      <c r="X25" s="31"/>
      <c r="Y25" s="31"/>
      <c r="Z25" s="31"/>
      <c r="AA25" s="31"/>
      <c r="AB25" s="31"/>
      <c r="AC25" s="31"/>
      <c r="AD25" s="31"/>
      <c r="AE25" s="31"/>
      <c r="AF25" s="31"/>
      <c r="AG25" s="31"/>
      <c r="AH25" s="31"/>
      <c r="AI25" s="31"/>
      <c r="AJ25" s="31"/>
      <c r="AK25" s="31"/>
      <c r="AL25" s="31"/>
      <c r="AM25" s="31"/>
      <c r="AN25" s="31"/>
      <c r="AO25" s="31"/>
      <c r="AP25" s="31"/>
      <c r="AQ25" s="31"/>
      <c r="AR25" s="31"/>
      <c r="AS25" s="31"/>
      <c r="AT25" s="31"/>
      <c r="AU25" s="31"/>
      <c r="AV25" s="31"/>
      <c r="AW25" s="31"/>
      <c r="AX25" s="31"/>
      <c r="AY25" s="31"/>
      <c r="AZ25" s="31"/>
      <c r="BA25" s="31"/>
      <c r="BB25" s="31"/>
      <c r="BC25" s="31"/>
      <c r="BD25" s="31"/>
      <c r="BE25" s="31"/>
      <c r="BF25" s="31"/>
      <c r="BG25" s="31"/>
      <c r="BH25" s="31"/>
      <c r="BI25" s="31"/>
      <c r="BJ25" s="31"/>
      <c r="BK25" s="31"/>
      <c r="BL25" s="31"/>
      <c r="BM25" s="31"/>
      <c r="BN25" s="31"/>
      <c r="BO25" s="31"/>
      <c r="BP25" s="31"/>
      <c r="BQ25" s="31"/>
      <c r="BR25" s="31"/>
      <c r="BS25" s="31"/>
      <c r="BT25" s="31"/>
      <c r="BU25" s="31"/>
      <c r="BV25" s="31"/>
      <c r="BW25" s="31"/>
      <c r="BX25" s="31"/>
      <c r="BY25" s="31"/>
      <c r="BZ25" s="31"/>
      <c r="CA25" s="31"/>
      <c r="CB25" s="31"/>
      <c r="CC25" s="31"/>
      <c r="CD25" s="31"/>
      <c r="CE25" s="31"/>
      <c r="CF25" s="31"/>
      <c r="CG25" s="31"/>
      <c r="CH25" s="31"/>
      <c r="CI25" s="31"/>
      <c r="CJ25" s="31"/>
      <c r="CK25" s="31"/>
      <c r="CL25" s="31"/>
      <c r="CM25" s="31"/>
      <c r="CN25" s="31"/>
      <c r="CO25" s="31"/>
      <c r="CP25" s="31"/>
      <c r="CQ25" s="31"/>
      <c r="CR25" s="31"/>
      <c r="CS25" s="31"/>
      <c r="CT25" s="31"/>
      <c r="CU25" s="31"/>
      <c r="CV25" s="31"/>
      <c r="CW25" s="31"/>
      <c r="CX25" s="31"/>
      <c r="CY25" s="31"/>
      <c r="CZ25" s="31"/>
      <c r="DA25" s="31"/>
      <c r="DB25" s="31"/>
      <c r="DC25" s="31"/>
      <c r="DD25" s="31"/>
      <c r="DE25" s="31"/>
      <c r="DF25" s="31"/>
      <c r="DG25" s="31"/>
      <c r="DH25" s="31"/>
      <c r="DI25" s="31"/>
      <c r="DJ25" s="31"/>
      <c r="DK25" s="31"/>
      <c r="DL25" s="31"/>
      <c r="DM25" s="31"/>
      <c r="DN25" s="31"/>
      <c r="DO25" s="31"/>
      <c r="DP25" s="31"/>
      <c r="DQ25" s="31"/>
      <c r="DR25" s="31"/>
      <c r="DS25" s="31"/>
      <c r="DT25" s="31"/>
      <c r="DU25" s="31"/>
      <c r="DV25" s="31"/>
      <c r="DW25" s="31"/>
      <c r="DX25" s="31"/>
      <c r="DY25" s="31"/>
      <c r="DZ25" s="31"/>
      <c r="EA25" s="31"/>
      <c r="EB25" s="31"/>
      <c r="EC25" s="31"/>
      <c r="ED25" s="31"/>
      <c r="EE25" s="31"/>
      <c r="EF25" s="31"/>
      <c r="EG25" s="31"/>
      <c r="EH25" s="31"/>
      <c r="EI25" s="31"/>
      <c r="EJ25" s="31"/>
      <c r="EK25" s="31"/>
      <c r="EL25" s="31"/>
      <c r="EM25" s="31"/>
      <c r="EN25" s="31"/>
      <c r="EO25" s="31"/>
      <c r="EP25" s="31"/>
      <c r="EQ25" s="31"/>
      <c r="ER25" s="31"/>
      <c r="ES25" s="31"/>
      <c r="ET25" s="31"/>
      <c r="EU25" s="31"/>
      <c r="EV25" s="31"/>
      <c r="EW25" s="31"/>
      <c r="EX25" s="31"/>
      <c r="EY25" s="31"/>
      <c r="EZ25" s="31"/>
      <c r="FA25" s="31"/>
      <c r="FB25" s="31"/>
      <c r="FC25" s="31"/>
      <c r="FD25" s="31"/>
      <c r="FE25" s="31"/>
      <c r="FF25" s="31"/>
      <c r="FG25" s="31"/>
      <c r="FH25" s="31"/>
      <c r="FI25" s="31"/>
      <c r="FJ25" s="31"/>
      <c r="FK25" s="31"/>
      <c r="FL25" s="31"/>
      <c r="FM25" s="31"/>
      <c r="FN25" s="31"/>
      <c r="FO25" s="31"/>
      <c r="FP25" s="31"/>
      <c r="FQ25" s="31"/>
      <c r="FR25" s="31"/>
      <c r="FS25" s="31"/>
      <c r="FT25" s="31"/>
      <c r="FU25" s="31"/>
      <c r="FV25" s="31"/>
      <c r="FW25" s="31"/>
      <c r="FX25" s="31"/>
      <c r="FY25" s="31"/>
      <c r="FZ25" s="31"/>
      <c r="GA25" s="31"/>
      <c r="GB25" s="31"/>
      <c r="GC25" s="31"/>
      <c r="GD25" s="31"/>
      <c r="GE25" s="31"/>
      <c r="GF25" s="31"/>
      <c r="GG25" s="31"/>
      <c r="GH25" s="31"/>
      <c r="GI25" s="31"/>
      <c r="GJ25" s="31"/>
      <c r="GK25" s="31"/>
      <c r="GL25" s="31"/>
      <c r="GM25" s="31"/>
      <c r="GN25" s="31"/>
      <c r="GO25" s="31"/>
      <c r="GP25" s="31"/>
      <c r="GQ25" s="31"/>
      <c r="GR25" s="31"/>
      <c r="GS25" s="31"/>
      <c r="GT25" s="31"/>
      <c r="GU25" s="31"/>
      <c r="GV25" s="31"/>
      <c r="GW25" s="31"/>
      <c r="GX25" s="31"/>
      <c r="GY25" s="31"/>
      <c r="GZ25" s="31"/>
      <c r="HA25" s="31"/>
      <c r="HB25" s="31"/>
      <c r="HC25" s="31"/>
      <c r="HD25" s="31"/>
      <c r="HE25" s="31"/>
      <c r="HF25" s="31"/>
      <c r="HG25" s="31"/>
      <c r="HH25" s="31"/>
      <c r="HI25" s="31"/>
      <c r="HJ25" s="31"/>
      <c r="HK25" s="31"/>
      <c r="HL25" s="31"/>
      <c r="HM25" s="31"/>
      <c r="HN25" s="31"/>
      <c r="HO25" s="31"/>
      <c r="HP25" s="31"/>
      <c r="HQ25" s="31"/>
      <c r="HR25" s="31"/>
      <c r="HS25" s="31"/>
      <c r="HT25" s="31"/>
      <c r="HU25" s="31"/>
      <c r="HV25" s="31"/>
      <c r="HW25" s="31"/>
      <c r="HX25" s="31"/>
      <c r="HY25" s="31"/>
      <c r="HZ25" s="31"/>
      <c r="IA25" s="31"/>
      <c r="IB25" s="31"/>
      <c r="IC25" s="31"/>
      <c r="ID25" s="31"/>
      <c r="IE25" s="31"/>
      <c r="IF25" s="31"/>
      <c r="IG25" s="31"/>
      <c r="IH25" s="31"/>
      <c r="II25" s="31"/>
      <c r="IJ25" s="31"/>
      <c r="IK25" s="31"/>
      <c r="IL25" s="31"/>
      <c r="IM25" s="31"/>
      <c r="IN25" s="31"/>
      <c r="IO25" s="31"/>
      <c r="IP25" s="31"/>
      <c r="IQ25" s="31"/>
      <c r="IR25" s="31"/>
      <c r="IS25" s="31"/>
      <c r="IT25" s="31"/>
      <c r="IU25" s="31"/>
      <c r="IV25" s="31"/>
    </row>
    <row r="26" spans="1:256" s="114" customFormat="1" ht="30" customHeight="1">
      <c r="A26" s="243">
        <v>2</v>
      </c>
      <c r="B26" s="249" t="s">
        <v>100</v>
      </c>
      <c r="C26" s="229">
        <f>SUM(C27:C33)</f>
        <v>16177</v>
      </c>
      <c r="D26" s="229">
        <f>SUM(D27:D33)</f>
        <v>16700</v>
      </c>
      <c r="E26" s="246">
        <f t="shared" ref="E26:E33" si="2">D26-C26</f>
        <v>523</v>
      </c>
      <c r="F26" s="247">
        <f t="shared" ref="F26:F33" si="3">E26/C26</f>
        <v>3.2329851023057403E-2</v>
      </c>
      <c r="G26" s="248"/>
      <c r="H26" s="31"/>
      <c r="I26" s="31"/>
      <c r="J26" s="31"/>
      <c r="K26" s="31"/>
      <c r="L26" s="31"/>
      <c r="M26" s="31"/>
      <c r="N26" s="31"/>
      <c r="O26" s="31"/>
      <c r="P26" s="31"/>
      <c r="Q26" s="31"/>
      <c r="R26" s="31"/>
      <c r="S26" s="31"/>
      <c r="T26" s="31"/>
      <c r="U26" s="31"/>
      <c r="V26" s="31"/>
      <c r="W26" s="31"/>
      <c r="X26" s="31"/>
      <c r="Y26" s="31"/>
      <c r="Z26" s="31"/>
      <c r="AA26" s="31"/>
      <c r="AB26" s="31"/>
      <c r="AC26" s="31"/>
      <c r="AD26" s="31"/>
      <c r="AE26" s="31"/>
      <c r="AF26" s="31"/>
      <c r="AG26" s="31"/>
      <c r="AH26" s="31"/>
      <c r="AI26" s="31"/>
      <c r="AJ26" s="31"/>
      <c r="AK26" s="31"/>
      <c r="AL26" s="31"/>
      <c r="AM26" s="31"/>
      <c r="AN26" s="31"/>
      <c r="AO26" s="31"/>
      <c r="AP26" s="31"/>
      <c r="AQ26" s="31"/>
      <c r="AR26" s="31"/>
      <c r="AS26" s="31"/>
      <c r="AT26" s="31"/>
      <c r="AU26" s="31"/>
      <c r="AV26" s="31"/>
      <c r="AW26" s="31"/>
      <c r="AX26" s="31"/>
      <c r="AY26" s="31"/>
      <c r="AZ26" s="31"/>
      <c r="BA26" s="31"/>
      <c r="BB26" s="31"/>
      <c r="BC26" s="31"/>
      <c r="BD26" s="31"/>
      <c r="BE26" s="31"/>
      <c r="BF26" s="31"/>
      <c r="BG26" s="31"/>
      <c r="BH26" s="31"/>
      <c r="BI26" s="31"/>
      <c r="BJ26" s="31"/>
      <c r="BK26" s="31"/>
      <c r="BL26" s="31"/>
      <c r="BM26" s="31"/>
      <c r="BN26" s="31"/>
      <c r="BO26" s="31"/>
      <c r="BP26" s="31"/>
      <c r="BQ26" s="31"/>
      <c r="BR26" s="31"/>
      <c r="BS26" s="31"/>
      <c r="BT26" s="31"/>
      <c r="BU26" s="31"/>
      <c r="BV26" s="31"/>
      <c r="BW26" s="31"/>
      <c r="BX26" s="31"/>
      <c r="BY26" s="31"/>
      <c r="BZ26" s="31"/>
      <c r="CA26" s="31"/>
      <c r="CB26" s="31"/>
      <c r="CC26" s="31"/>
      <c r="CD26" s="31"/>
      <c r="CE26" s="31"/>
      <c r="CF26" s="31"/>
      <c r="CG26" s="31"/>
      <c r="CH26" s="31"/>
      <c r="CI26" s="31"/>
      <c r="CJ26" s="31"/>
      <c r="CK26" s="31"/>
      <c r="CL26" s="31"/>
      <c r="CM26" s="31"/>
      <c r="CN26" s="31"/>
      <c r="CO26" s="31"/>
      <c r="CP26" s="31"/>
      <c r="CQ26" s="31"/>
      <c r="CR26" s="31"/>
      <c r="CS26" s="31"/>
      <c r="CT26" s="31"/>
      <c r="CU26" s="31"/>
      <c r="CV26" s="31"/>
      <c r="CW26" s="31"/>
      <c r="CX26" s="31"/>
      <c r="CY26" s="31"/>
      <c r="CZ26" s="31"/>
      <c r="DA26" s="31"/>
      <c r="DB26" s="31"/>
      <c r="DC26" s="31"/>
      <c r="DD26" s="31"/>
      <c r="DE26" s="31"/>
      <c r="DF26" s="31"/>
      <c r="DG26" s="31"/>
      <c r="DH26" s="31"/>
      <c r="DI26" s="31"/>
      <c r="DJ26" s="31"/>
      <c r="DK26" s="31"/>
      <c r="DL26" s="31"/>
      <c r="DM26" s="31"/>
      <c r="DN26" s="31"/>
      <c r="DO26" s="31"/>
      <c r="DP26" s="31"/>
      <c r="DQ26" s="31"/>
      <c r="DR26" s="31"/>
      <c r="DS26" s="31"/>
      <c r="DT26" s="31"/>
      <c r="DU26" s="31"/>
      <c r="DV26" s="31"/>
      <c r="DW26" s="31"/>
      <c r="DX26" s="31"/>
      <c r="DY26" s="31"/>
      <c r="DZ26" s="31"/>
      <c r="EA26" s="31"/>
      <c r="EB26" s="31"/>
      <c r="EC26" s="31"/>
      <c r="ED26" s="31"/>
      <c r="EE26" s="31"/>
      <c r="EF26" s="31"/>
      <c r="EG26" s="31"/>
      <c r="EH26" s="31"/>
      <c r="EI26" s="31"/>
      <c r="EJ26" s="31"/>
      <c r="EK26" s="31"/>
      <c r="EL26" s="31"/>
      <c r="EM26" s="31"/>
      <c r="EN26" s="31"/>
      <c r="EO26" s="31"/>
      <c r="EP26" s="31"/>
      <c r="EQ26" s="31"/>
      <c r="ER26" s="31"/>
      <c r="ES26" s="31"/>
      <c r="ET26" s="31"/>
      <c r="EU26" s="31"/>
      <c r="EV26" s="31"/>
      <c r="EW26" s="31"/>
      <c r="EX26" s="31"/>
      <c r="EY26" s="31"/>
      <c r="EZ26" s="31"/>
      <c r="FA26" s="31"/>
      <c r="FB26" s="31"/>
      <c r="FC26" s="31"/>
      <c r="FD26" s="31"/>
      <c r="FE26" s="31"/>
      <c r="FF26" s="31"/>
      <c r="FG26" s="31"/>
      <c r="FH26" s="31"/>
      <c r="FI26" s="31"/>
      <c r="FJ26" s="31"/>
      <c r="FK26" s="31"/>
      <c r="FL26" s="31"/>
      <c r="FM26" s="31"/>
      <c r="FN26" s="31"/>
      <c r="FO26" s="31"/>
      <c r="FP26" s="31"/>
      <c r="FQ26" s="31"/>
      <c r="FR26" s="31"/>
      <c r="FS26" s="31"/>
      <c r="FT26" s="31"/>
      <c r="FU26" s="31"/>
      <c r="FV26" s="31"/>
      <c r="FW26" s="31"/>
      <c r="FX26" s="31"/>
      <c r="FY26" s="31"/>
      <c r="FZ26" s="31"/>
      <c r="GA26" s="31"/>
      <c r="GB26" s="31"/>
      <c r="GC26" s="31"/>
      <c r="GD26" s="31"/>
      <c r="GE26" s="31"/>
      <c r="GF26" s="31"/>
      <c r="GG26" s="31"/>
      <c r="GH26" s="31"/>
      <c r="GI26" s="31"/>
      <c r="GJ26" s="31"/>
      <c r="GK26" s="31"/>
      <c r="GL26" s="31"/>
      <c r="GM26" s="31"/>
      <c r="GN26" s="31"/>
      <c r="GO26" s="31"/>
      <c r="GP26" s="31"/>
      <c r="GQ26" s="31"/>
      <c r="GR26" s="31"/>
      <c r="GS26" s="31"/>
      <c r="GT26" s="31"/>
      <c r="GU26" s="31"/>
      <c r="GV26" s="31"/>
      <c r="GW26" s="31"/>
      <c r="GX26" s="31"/>
      <c r="GY26" s="31"/>
      <c r="GZ26" s="31"/>
      <c r="HA26" s="31"/>
      <c r="HB26" s="31"/>
      <c r="HC26" s="31"/>
      <c r="HD26" s="31"/>
      <c r="HE26" s="31"/>
      <c r="HF26" s="31"/>
      <c r="HG26" s="31"/>
      <c r="HH26" s="31"/>
      <c r="HI26" s="31"/>
      <c r="HJ26" s="31"/>
      <c r="HK26" s="31"/>
      <c r="HL26" s="31"/>
      <c r="HM26" s="31"/>
      <c r="HN26" s="31"/>
      <c r="HO26" s="31"/>
      <c r="HP26" s="31"/>
      <c r="HQ26" s="31"/>
      <c r="HR26" s="31"/>
      <c r="HS26" s="31"/>
      <c r="HT26" s="31"/>
      <c r="HU26" s="31"/>
      <c r="HV26" s="31"/>
      <c r="HW26" s="31"/>
      <c r="HX26" s="31"/>
      <c r="HY26" s="31"/>
      <c r="HZ26" s="31"/>
      <c r="IA26" s="31"/>
      <c r="IB26" s="31"/>
      <c r="IC26" s="31"/>
      <c r="ID26" s="31"/>
      <c r="IE26" s="31"/>
      <c r="IF26" s="31"/>
      <c r="IG26" s="31"/>
      <c r="IH26" s="31"/>
      <c r="II26" s="31"/>
      <c r="IJ26" s="31"/>
      <c r="IK26" s="31"/>
      <c r="IL26" s="31"/>
      <c r="IM26" s="31"/>
      <c r="IN26" s="31"/>
      <c r="IO26" s="31"/>
      <c r="IP26" s="31"/>
      <c r="IQ26" s="31"/>
      <c r="IR26" s="31"/>
      <c r="IS26" s="31"/>
      <c r="IT26" s="31"/>
      <c r="IU26" s="31"/>
      <c r="IV26" s="31"/>
    </row>
    <row r="27" spans="1:256" customFormat="1" ht="30" customHeight="1">
      <c r="A27" s="250"/>
      <c r="B27" s="234" t="s">
        <v>101</v>
      </c>
      <c r="C27" s="229">
        <v>602</v>
      </c>
      <c r="D27" s="229">
        <v>280</v>
      </c>
      <c r="E27" s="246">
        <f t="shared" si="2"/>
        <v>-322</v>
      </c>
      <c r="F27" s="247">
        <f t="shared" si="3"/>
        <v>-0.53488372093023295</v>
      </c>
      <c r="G27" s="251"/>
      <c r="H27" s="31"/>
      <c r="I27" s="31"/>
      <c r="J27" s="31"/>
      <c r="K27" s="31"/>
      <c r="L27" s="31"/>
      <c r="M27" s="31"/>
      <c r="N27" s="31"/>
      <c r="O27" s="31"/>
      <c r="P27" s="31"/>
      <c r="Q27" s="31"/>
      <c r="R27" s="31"/>
      <c r="S27" s="31"/>
      <c r="T27" s="31"/>
      <c r="U27" s="31"/>
      <c r="V27" s="31"/>
      <c r="W27" s="31"/>
      <c r="X27" s="31"/>
      <c r="Y27" s="31"/>
      <c r="Z27" s="31"/>
      <c r="AA27" s="31"/>
      <c r="AB27" s="31"/>
      <c r="AC27" s="31"/>
      <c r="AD27" s="31"/>
      <c r="AE27" s="31"/>
      <c r="AF27" s="31"/>
      <c r="AG27" s="31"/>
      <c r="AH27" s="31"/>
      <c r="AI27" s="31"/>
      <c r="AJ27" s="31"/>
      <c r="AK27" s="31"/>
      <c r="AL27" s="31"/>
      <c r="AM27" s="31"/>
      <c r="AN27" s="31"/>
      <c r="AO27" s="31"/>
      <c r="AP27" s="31"/>
      <c r="AQ27" s="31"/>
      <c r="AR27" s="31"/>
      <c r="AS27" s="31"/>
      <c r="AT27" s="31"/>
      <c r="AU27" s="31"/>
      <c r="AV27" s="31"/>
      <c r="AW27" s="31"/>
      <c r="AX27" s="31"/>
      <c r="AY27" s="31"/>
      <c r="AZ27" s="31"/>
      <c r="BA27" s="31"/>
      <c r="BB27" s="31"/>
      <c r="BC27" s="31"/>
      <c r="BD27" s="31"/>
      <c r="BE27" s="31"/>
      <c r="BF27" s="31"/>
      <c r="BG27" s="31"/>
      <c r="BH27" s="31"/>
      <c r="BI27" s="31"/>
      <c r="BJ27" s="31"/>
      <c r="BK27" s="31"/>
      <c r="BL27" s="31"/>
      <c r="BM27" s="31"/>
      <c r="BN27" s="31"/>
      <c r="BO27" s="31"/>
      <c r="BP27" s="31"/>
      <c r="BQ27" s="31"/>
      <c r="BR27" s="31"/>
      <c r="BS27" s="31"/>
      <c r="BT27" s="31"/>
      <c r="BU27" s="31"/>
      <c r="BV27" s="31"/>
      <c r="BW27" s="31"/>
      <c r="BX27" s="31"/>
      <c r="BY27" s="31"/>
      <c r="BZ27" s="31"/>
      <c r="CA27" s="31"/>
      <c r="CB27" s="31"/>
      <c r="CC27" s="31"/>
      <c r="CD27" s="31"/>
      <c r="CE27" s="31"/>
      <c r="CF27" s="31"/>
      <c r="CG27" s="31"/>
      <c r="CH27" s="31"/>
      <c r="CI27" s="31"/>
      <c r="CJ27" s="31"/>
      <c r="CK27" s="31"/>
      <c r="CL27" s="31"/>
      <c r="CM27" s="31"/>
      <c r="CN27" s="31"/>
      <c r="CO27" s="31"/>
      <c r="CP27" s="31"/>
      <c r="CQ27" s="31"/>
      <c r="CR27" s="31"/>
      <c r="CS27" s="31"/>
      <c r="CT27" s="31"/>
      <c r="CU27" s="31"/>
      <c r="CV27" s="31"/>
      <c r="CW27" s="31"/>
      <c r="CX27" s="31"/>
      <c r="CY27" s="31"/>
      <c r="CZ27" s="31"/>
      <c r="DA27" s="31"/>
      <c r="DB27" s="31"/>
      <c r="DC27" s="31"/>
      <c r="DD27" s="31"/>
      <c r="DE27" s="31"/>
      <c r="DF27" s="31"/>
      <c r="DG27" s="31"/>
      <c r="DH27" s="31"/>
      <c r="DI27" s="31"/>
      <c r="DJ27" s="31"/>
      <c r="DK27" s="31"/>
      <c r="DL27" s="31"/>
      <c r="DM27" s="31"/>
      <c r="DN27" s="31"/>
      <c r="DO27" s="31"/>
      <c r="DP27" s="31"/>
      <c r="DQ27" s="31"/>
      <c r="DR27" s="31"/>
      <c r="DS27" s="31"/>
      <c r="DT27" s="31"/>
      <c r="DU27" s="31"/>
      <c r="DV27" s="31"/>
      <c r="DW27" s="31"/>
      <c r="DX27" s="31"/>
      <c r="DY27" s="31"/>
      <c r="DZ27" s="31"/>
      <c r="EA27" s="31"/>
      <c r="EB27" s="31"/>
      <c r="EC27" s="31"/>
      <c r="ED27" s="31"/>
      <c r="EE27" s="31"/>
      <c r="EF27" s="31"/>
      <c r="EG27" s="31"/>
      <c r="EH27" s="31"/>
      <c r="EI27" s="31"/>
      <c r="EJ27" s="31"/>
      <c r="EK27" s="31"/>
      <c r="EL27" s="31"/>
      <c r="EM27" s="31"/>
      <c r="EN27" s="31"/>
      <c r="EO27" s="31"/>
      <c r="EP27" s="31"/>
      <c r="EQ27" s="31"/>
      <c r="ER27" s="31"/>
      <c r="ES27" s="31"/>
      <c r="ET27" s="31"/>
      <c r="EU27" s="31"/>
      <c r="EV27" s="31"/>
      <c r="EW27" s="31"/>
      <c r="EX27" s="31"/>
      <c r="EY27" s="31"/>
      <c r="EZ27" s="31"/>
      <c r="FA27" s="31"/>
      <c r="FB27" s="31"/>
      <c r="FC27" s="31"/>
      <c r="FD27" s="31"/>
      <c r="FE27" s="31"/>
      <c r="FF27" s="31"/>
      <c r="FG27" s="31"/>
      <c r="FH27" s="31"/>
      <c r="FI27" s="31"/>
      <c r="FJ27" s="31"/>
      <c r="FK27" s="31"/>
      <c r="FL27" s="31"/>
      <c r="FM27" s="31"/>
      <c r="FN27" s="31"/>
      <c r="FO27" s="31"/>
      <c r="FP27" s="31"/>
      <c r="FQ27" s="31"/>
      <c r="FR27" s="31"/>
      <c r="FS27" s="31"/>
      <c r="FT27" s="31"/>
      <c r="FU27" s="31"/>
      <c r="FV27" s="31"/>
      <c r="FW27" s="31"/>
      <c r="FX27" s="31"/>
      <c r="FY27" s="31"/>
      <c r="FZ27" s="31"/>
      <c r="GA27" s="31"/>
      <c r="GB27" s="31"/>
      <c r="GC27" s="31"/>
      <c r="GD27" s="31"/>
      <c r="GE27" s="31"/>
      <c r="GF27" s="31"/>
      <c r="GG27" s="31"/>
      <c r="GH27" s="31"/>
      <c r="GI27" s="31"/>
      <c r="GJ27" s="31"/>
      <c r="GK27" s="31"/>
      <c r="GL27" s="31"/>
      <c r="GM27" s="31"/>
      <c r="GN27" s="31"/>
      <c r="GO27" s="31"/>
      <c r="GP27" s="31"/>
      <c r="GQ27" s="31"/>
      <c r="GR27" s="31"/>
      <c r="GS27" s="31"/>
      <c r="GT27" s="31"/>
      <c r="GU27" s="31"/>
      <c r="GV27" s="31"/>
      <c r="GW27" s="31"/>
      <c r="GX27" s="31"/>
      <c r="GY27" s="31"/>
      <c r="GZ27" s="31"/>
      <c r="HA27" s="31"/>
      <c r="HB27" s="31"/>
      <c r="HC27" s="31"/>
      <c r="HD27" s="31"/>
      <c r="HE27" s="31"/>
      <c r="HF27" s="31"/>
      <c r="HG27" s="31"/>
      <c r="HH27" s="31"/>
      <c r="HI27" s="31"/>
      <c r="HJ27" s="31"/>
      <c r="HK27" s="31"/>
      <c r="HL27" s="31"/>
      <c r="HM27" s="31"/>
      <c r="HN27" s="31"/>
      <c r="HO27" s="31"/>
      <c r="HP27" s="31"/>
      <c r="HQ27" s="31"/>
      <c r="HR27" s="31"/>
      <c r="HS27" s="31"/>
      <c r="HT27" s="31"/>
      <c r="HU27" s="31"/>
      <c r="HV27" s="31"/>
      <c r="HW27" s="31"/>
      <c r="HX27" s="31"/>
      <c r="HY27" s="31"/>
      <c r="HZ27" s="31"/>
      <c r="IA27" s="31"/>
      <c r="IB27" s="31"/>
      <c r="IC27" s="31"/>
      <c r="ID27" s="31"/>
      <c r="IE27" s="31"/>
      <c r="IF27" s="31"/>
      <c r="IG27" s="31"/>
      <c r="IH27" s="31"/>
      <c r="II27" s="31"/>
      <c r="IJ27" s="31"/>
      <c r="IK27" s="31"/>
      <c r="IL27" s="31"/>
      <c r="IM27" s="31"/>
      <c r="IN27" s="31"/>
      <c r="IO27" s="31"/>
      <c r="IP27" s="31"/>
      <c r="IQ27" s="31"/>
      <c r="IR27" s="31"/>
      <c r="IS27" s="31"/>
      <c r="IT27" s="31"/>
      <c r="IU27" s="31"/>
      <c r="IV27" s="31"/>
    </row>
    <row r="28" spans="1:256" customFormat="1" ht="30" customHeight="1">
      <c r="A28" s="250"/>
      <c r="B28" s="236" t="s">
        <v>102</v>
      </c>
      <c r="C28" s="229">
        <v>3151</v>
      </c>
      <c r="D28" s="229">
        <v>2072</v>
      </c>
      <c r="E28" s="246">
        <f t="shared" si="2"/>
        <v>-1079</v>
      </c>
      <c r="F28" s="247">
        <f t="shared" si="3"/>
        <v>-0.34243097429387498</v>
      </c>
      <c r="G28" s="251"/>
      <c r="H28" s="31"/>
      <c r="I28" s="31"/>
      <c r="J28" s="31"/>
      <c r="K28" s="31"/>
      <c r="L28" s="31"/>
      <c r="M28" s="31"/>
      <c r="N28" s="31"/>
      <c r="O28" s="31"/>
      <c r="P28" s="31"/>
      <c r="Q28" s="31"/>
      <c r="R28" s="31"/>
      <c r="S28" s="31"/>
      <c r="T28" s="31"/>
      <c r="U28" s="31"/>
      <c r="V28" s="31"/>
      <c r="W28" s="31"/>
      <c r="X28" s="31"/>
      <c r="Y28" s="31"/>
      <c r="Z28" s="31"/>
      <c r="AA28" s="31"/>
      <c r="AB28" s="31"/>
      <c r="AC28" s="31"/>
      <c r="AD28" s="31"/>
      <c r="AE28" s="31"/>
      <c r="AF28" s="31"/>
      <c r="AG28" s="31"/>
      <c r="AH28" s="31"/>
      <c r="AI28" s="31"/>
      <c r="AJ28" s="31"/>
      <c r="AK28" s="31"/>
      <c r="AL28" s="31"/>
      <c r="AM28" s="31"/>
      <c r="AN28" s="31"/>
      <c r="AO28" s="31"/>
      <c r="AP28" s="31"/>
      <c r="AQ28" s="31"/>
      <c r="AR28" s="31"/>
      <c r="AS28" s="31"/>
      <c r="AT28" s="31"/>
      <c r="AU28" s="31"/>
      <c r="AV28" s="31"/>
      <c r="AW28" s="31"/>
      <c r="AX28" s="31"/>
      <c r="AY28" s="31"/>
      <c r="AZ28" s="31"/>
      <c r="BA28" s="31"/>
      <c r="BB28" s="31"/>
      <c r="BC28" s="31"/>
      <c r="BD28" s="31"/>
      <c r="BE28" s="31"/>
      <c r="BF28" s="31"/>
      <c r="BG28" s="31"/>
      <c r="BH28" s="31"/>
      <c r="BI28" s="31"/>
      <c r="BJ28" s="31"/>
      <c r="BK28" s="31"/>
      <c r="BL28" s="31"/>
      <c r="BM28" s="31"/>
      <c r="BN28" s="31"/>
      <c r="BO28" s="31"/>
      <c r="BP28" s="31"/>
      <c r="BQ28" s="31"/>
      <c r="BR28" s="31"/>
      <c r="BS28" s="31"/>
      <c r="BT28" s="31"/>
      <c r="BU28" s="31"/>
      <c r="BV28" s="31"/>
      <c r="BW28" s="31"/>
      <c r="BX28" s="31"/>
      <c r="BY28" s="31"/>
      <c r="BZ28" s="31"/>
      <c r="CA28" s="31"/>
      <c r="CB28" s="31"/>
      <c r="CC28" s="31"/>
      <c r="CD28" s="31"/>
      <c r="CE28" s="31"/>
      <c r="CF28" s="31"/>
      <c r="CG28" s="31"/>
      <c r="CH28" s="31"/>
      <c r="CI28" s="31"/>
      <c r="CJ28" s="31"/>
      <c r="CK28" s="31"/>
      <c r="CL28" s="31"/>
      <c r="CM28" s="31"/>
      <c r="CN28" s="31"/>
      <c r="CO28" s="31"/>
      <c r="CP28" s="31"/>
      <c r="CQ28" s="31"/>
      <c r="CR28" s="31"/>
      <c r="CS28" s="31"/>
      <c r="CT28" s="31"/>
      <c r="CU28" s="31"/>
      <c r="CV28" s="31"/>
      <c r="CW28" s="31"/>
      <c r="CX28" s="31"/>
      <c r="CY28" s="31"/>
      <c r="CZ28" s="31"/>
      <c r="DA28" s="31"/>
      <c r="DB28" s="31"/>
      <c r="DC28" s="31"/>
      <c r="DD28" s="31"/>
      <c r="DE28" s="31"/>
      <c r="DF28" s="31"/>
      <c r="DG28" s="31"/>
      <c r="DH28" s="31"/>
      <c r="DI28" s="31"/>
      <c r="DJ28" s="31"/>
      <c r="DK28" s="31"/>
      <c r="DL28" s="31"/>
      <c r="DM28" s="31"/>
      <c r="DN28" s="31"/>
      <c r="DO28" s="31"/>
      <c r="DP28" s="31"/>
      <c r="DQ28" s="31"/>
      <c r="DR28" s="31"/>
      <c r="DS28" s="31"/>
      <c r="DT28" s="31"/>
      <c r="DU28" s="31"/>
      <c r="DV28" s="31"/>
      <c r="DW28" s="31"/>
      <c r="DX28" s="31"/>
      <c r="DY28" s="31"/>
      <c r="DZ28" s="31"/>
      <c r="EA28" s="31"/>
      <c r="EB28" s="31"/>
      <c r="EC28" s="31"/>
      <c r="ED28" s="31"/>
      <c r="EE28" s="31"/>
      <c r="EF28" s="31"/>
      <c r="EG28" s="31"/>
      <c r="EH28" s="31"/>
      <c r="EI28" s="31"/>
      <c r="EJ28" s="31"/>
      <c r="EK28" s="31"/>
      <c r="EL28" s="31"/>
      <c r="EM28" s="31"/>
      <c r="EN28" s="31"/>
      <c r="EO28" s="31"/>
      <c r="EP28" s="31"/>
      <c r="EQ28" s="31"/>
      <c r="ER28" s="31"/>
      <c r="ES28" s="31"/>
      <c r="ET28" s="31"/>
      <c r="EU28" s="31"/>
      <c r="EV28" s="31"/>
      <c r="EW28" s="31"/>
      <c r="EX28" s="31"/>
      <c r="EY28" s="31"/>
      <c r="EZ28" s="31"/>
      <c r="FA28" s="31"/>
      <c r="FB28" s="31"/>
      <c r="FC28" s="31"/>
      <c r="FD28" s="31"/>
      <c r="FE28" s="31"/>
      <c r="FF28" s="31"/>
      <c r="FG28" s="31"/>
      <c r="FH28" s="31"/>
      <c r="FI28" s="31"/>
      <c r="FJ28" s="31"/>
      <c r="FK28" s="31"/>
      <c r="FL28" s="31"/>
      <c r="FM28" s="31"/>
      <c r="FN28" s="31"/>
      <c r="FO28" s="31"/>
      <c r="FP28" s="31"/>
      <c r="FQ28" s="31"/>
      <c r="FR28" s="31"/>
      <c r="FS28" s="31"/>
      <c r="FT28" s="31"/>
      <c r="FU28" s="31"/>
      <c r="FV28" s="31"/>
      <c r="FW28" s="31"/>
      <c r="FX28" s="31"/>
      <c r="FY28" s="31"/>
      <c r="FZ28" s="31"/>
      <c r="GA28" s="31"/>
      <c r="GB28" s="31"/>
      <c r="GC28" s="31"/>
      <c r="GD28" s="31"/>
      <c r="GE28" s="31"/>
      <c r="GF28" s="31"/>
      <c r="GG28" s="31"/>
      <c r="GH28" s="31"/>
      <c r="GI28" s="31"/>
      <c r="GJ28" s="31"/>
      <c r="GK28" s="31"/>
      <c r="GL28" s="31"/>
      <c r="GM28" s="31"/>
      <c r="GN28" s="31"/>
      <c r="GO28" s="31"/>
      <c r="GP28" s="31"/>
      <c r="GQ28" s="31"/>
      <c r="GR28" s="31"/>
      <c r="GS28" s="31"/>
      <c r="GT28" s="31"/>
      <c r="GU28" s="31"/>
      <c r="GV28" s="31"/>
      <c r="GW28" s="31"/>
      <c r="GX28" s="31"/>
      <c r="GY28" s="31"/>
      <c r="GZ28" s="31"/>
      <c r="HA28" s="31"/>
      <c r="HB28" s="31"/>
      <c r="HC28" s="31"/>
      <c r="HD28" s="31"/>
      <c r="HE28" s="31"/>
      <c r="HF28" s="31"/>
      <c r="HG28" s="31"/>
      <c r="HH28" s="31"/>
      <c r="HI28" s="31"/>
      <c r="HJ28" s="31"/>
      <c r="HK28" s="31"/>
      <c r="HL28" s="31"/>
      <c r="HM28" s="31"/>
      <c r="HN28" s="31"/>
      <c r="HO28" s="31"/>
      <c r="HP28" s="31"/>
      <c r="HQ28" s="31"/>
      <c r="HR28" s="31"/>
      <c r="HS28" s="31"/>
      <c r="HT28" s="31"/>
      <c r="HU28" s="31"/>
      <c r="HV28" s="31"/>
      <c r="HW28" s="31"/>
      <c r="HX28" s="31"/>
      <c r="HY28" s="31"/>
      <c r="HZ28" s="31"/>
      <c r="IA28" s="31"/>
      <c r="IB28" s="31"/>
      <c r="IC28" s="31"/>
      <c r="ID28" s="31"/>
      <c r="IE28" s="31"/>
      <c r="IF28" s="31"/>
      <c r="IG28" s="31"/>
      <c r="IH28" s="31"/>
      <c r="II28" s="31"/>
      <c r="IJ28" s="31"/>
      <c r="IK28" s="31"/>
      <c r="IL28" s="31"/>
      <c r="IM28" s="31"/>
      <c r="IN28" s="31"/>
      <c r="IO28" s="31"/>
      <c r="IP28" s="31"/>
      <c r="IQ28" s="31"/>
      <c r="IR28" s="31"/>
      <c r="IS28" s="31"/>
      <c r="IT28" s="31"/>
      <c r="IU28" s="31"/>
      <c r="IV28" s="31"/>
    </row>
    <row r="29" spans="1:256" customFormat="1" ht="30" customHeight="1">
      <c r="A29" s="250"/>
      <c r="B29" s="236" t="s">
        <v>103</v>
      </c>
      <c r="C29" s="229">
        <v>6521</v>
      </c>
      <c r="D29" s="229">
        <v>3837</v>
      </c>
      <c r="E29" s="246">
        <f t="shared" si="2"/>
        <v>-2684</v>
      </c>
      <c r="F29" s="247">
        <f t="shared" si="3"/>
        <v>-0.41159331390891002</v>
      </c>
      <c r="G29" s="251"/>
      <c r="H29" s="31"/>
      <c r="I29" s="31"/>
      <c r="J29" s="31"/>
      <c r="K29" s="31"/>
      <c r="L29" s="31"/>
      <c r="M29" s="31"/>
      <c r="N29" s="31"/>
      <c r="O29" s="31"/>
      <c r="P29" s="31"/>
      <c r="Q29" s="31"/>
      <c r="R29" s="31"/>
      <c r="S29" s="31"/>
      <c r="T29" s="31"/>
      <c r="U29" s="31"/>
      <c r="V29" s="31"/>
      <c r="W29" s="31"/>
      <c r="X29" s="31"/>
      <c r="Y29" s="31"/>
      <c r="Z29" s="31"/>
      <c r="AA29" s="31"/>
      <c r="AB29" s="31"/>
      <c r="AC29" s="31"/>
      <c r="AD29" s="31"/>
      <c r="AE29" s="31"/>
      <c r="AF29" s="31"/>
      <c r="AG29" s="31"/>
      <c r="AH29" s="31"/>
      <c r="AI29" s="31"/>
      <c r="AJ29" s="31"/>
      <c r="AK29" s="31"/>
      <c r="AL29" s="31"/>
      <c r="AM29" s="31"/>
      <c r="AN29" s="31"/>
      <c r="AO29" s="31"/>
      <c r="AP29" s="31"/>
      <c r="AQ29" s="31"/>
      <c r="AR29" s="31"/>
      <c r="AS29" s="31"/>
      <c r="AT29" s="31"/>
      <c r="AU29" s="31"/>
      <c r="AV29" s="31"/>
      <c r="AW29" s="31"/>
      <c r="AX29" s="31"/>
      <c r="AY29" s="31"/>
      <c r="AZ29" s="31"/>
      <c r="BA29" s="31"/>
      <c r="BB29" s="31"/>
      <c r="BC29" s="31"/>
      <c r="BD29" s="31"/>
      <c r="BE29" s="31"/>
      <c r="BF29" s="31"/>
      <c r="BG29" s="31"/>
      <c r="BH29" s="31"/>
      <c r="BI29" s="31"/>
      <c r="BJ29" s="31"/>
      <c r="BK29" s="31"/>
      <c r="BL29" s="31"/>
      <c r="BM29" s="31"/>
      <c r="BN29" s="31"/>
      <c r="BO29" s="31"/>
      <c r="BP29" s="31"/>
      <c r="BQ29" s="31"/>
      <c r="BR29" s="31"/>
      <c r="BS29" s="31"/>
      <c r="BT29" s="31"/>
      <c r="BU29" s="31"/>
      <c r="BV29" s="31"/>
      <c r="BW29" s="31"/>
      <c r="BX29" s="31"/>
      <c r="BY29" s="31"/>
      <c r="BZ29" s="31"/>
      <c r="CA29" s="31"/>
      <c r="CB29" s="31"/>
      <c r="CC29" s="31"/>
      <c r="CD29" s="31"/>
      <c r="CE29" s="31"/>
      <c r="CF29" s="31"/>
      <c r="CG29" s="31"/>
      <c r="CH29" s="31"/>
      <c r="CI29" s="31"/>
      <c r="CJ29" s="31"/>
      <c r="CK29" s="31"/>
      <c r="CL29" s="31"/>
      <c r="CM29" s="31"/>
      <c r="CN29" s="31"/>
      <c r="CO29" s="31"/>
      <c r="CP29" s="31"/>
      <c r="CQ29" s="31"/>
      <c r="CR29" s="31"/>
      <c r="CS29" s="31"/>
      <c r="CT29" s="31"/>
      <c r="CU29" s="31"/>
      <c r="CV29" s="31"/>
      <c r="CW29" s="31"/>
      <c r="CX29" s="31"/>
      <c r="CY29" s="31"/>
      <c r="CZ29" s="31"/>
      <c r="DA29" s="31"/>
      <c r="DB29" s="31"/>
      <c r="DC29" s="31"/>
      <c r="DD29" s="31"/>
      <c r="DE29" s="31"/>
      <c r="DF29" s="31"/>
      <c r="DG29" s="31"/>
      <c r="DH29" s="31"/>
      <c r="DI29" s="31"/>
      <c r="DJ29" s="31"/>
      <c r="DK29" s="31"/>
      <c r="DL29" s="31"/>
      <c r="DM29" s="31"/>
      <c r="DN29" s="31"/>
      <c r="DO29" s="31"/>
      <c r="DP29" s="31"/>
      <c r="DQ29" s="31"/>
      <c r="DR29" s="31"/>
      <c r="DS29" s="31"/>
      <c r="DT29" s="31"/>
      <c r="DU29" s="31"/>
      <c r="DV29" s="31"/>
      <c r="DW29" s="31"/>
      <c r="DX29" s="31"/>
      <c r="DY29" s="31"/>
      <c r="DZ29" s="31"/>
      <c r="EA29" s="31"/>
      <c r="EB29" s="31"/>
      <c r="EC29" s="31"/>
      <c r="ED29" s="31"/>
      <c r="EE29" s="31"/>
      <c r="EF29" s="31"/>
      <c r="EG29" s="31"/>
      <c r="EH29" s="31"/>
      <c r="EI29" s="31"/>
      <c r="EJ29" s="31"/>
      <c r="EK29" s="31"/>
      <c r="EL29" s="31"/>
      <c r="EM29" s="31"/>
      <c r="EN29" s="31"/>
      <c r="EO29" s="31"/>
      <c r="EP29" s="31"/>
      <c r="EQ29" s="31"/>
      <c r="ER29" s="31"/>
      <c r="ES29" s="31"/>
      <c r="ET29" s="31"/>
      <c r="EU29" s="31"/>
      <c r="EV29" s="31"/>
      <c r="EW29" s="31"/>
      <c r="EX29" s="31"/>
      <c r="EY29" s="31"/>
      <c r="EZ29" s="31"/>
      <c r="FA29" s="31"/>
      <c r="FB29" s="31"/>
      <c r="FC29" s="31"/>
      <c r="FD29" s="31"/>
      <c r="FE29" s="31"/>
      <c r="FF29" s="31"/>
      <c r="FG29" s="31"/>
      <c r="FH29" s="31"/>
      <c r="FI29" s="31"/>
      <c r="FJ29" s="31"/>
      <c r="FK29" s="31"/>
      <c r="FL29" s="31"/>
      <c r="FM29" s="31"/>
      <c r="FN29" s="31"/>
      <c r="FO29" s="31"/>
      <c r="FP29" s="31"/>
      <c r="FQ29" s="31"/>
      <c r="FR29" s="31"/>
      <c r="FS29" s="31"/>
      <c r="FT29" s="31"/>
      <c r="FU29" s="31"/>
      <c r="FV29" s="31"/>
      <c r="FW29" s="31"/>
      <c r="FX29" s="31"/>
      <c r="FY29" s="31"/>
      <c r="FZ29" s="31"/>
      <c r="GA29" s="31"/>
      <c r="GB29" s="31"/>
      <c r="GC29" s="31"/>
      <c r="GD29" s="31"/>
      <c r="GE29" s="31"/>
      <c r="GF29" s="31"/>
      <c r="GG29" s="31"/>
      <c r="GH29" s="31"/>
      <c r="GI29" s="31"/>
      <c r="GJ29" s="31"/>
      <c r="GK29" s="31"/>
      <c r="GL29" s="31"/>
      <c r="GM29" s="31"/>
      <c r="GN29" s="31"/>
      <c r="GO29" s="31"/>
      <c r="GP29" s="31"/>
      <c r="GQ29" s="31"/>
      <c r="GR29" s="31"/>
      <c r="GS29" s="31"/>
      <c r="GT29" s="31"/>
      <c r="GU29" s="31"/>
      <c r="GV29" s="31"/>
      <c r="GW29" s="31"/>
      <c r="GX29" s="31"/>
      <c r="GY29" s="31"/>
      <c r="GZ29" s="31"/>
      <c r="HA29" s="31"/>
      <c r="HB29" s="31"/>
      <c r="HC29" s="31"/>
      <c r="HD29" s="31"/>
      <c r="HE29" s="31"/>
      <c r="HF29" s="31"/>
      <c r="HG29" s="31"/>
      <c r="HH29" s="31"/>
      <c r="HI29" s="31"/>
      <c r="HJ29" s="31"/>
      <c r="HK29" s="31"/>
      <c r="HL29" s="31"/>
      <c r="HM29" s="31"/>
      <c r="HN29" s="31"/>
      <c r="HO29" s="31"/>
      <c r="HP29" s="31"/>
      <c r="HQ29" s="31"/>
      <c r="HR29" s="31"/>
      <c r="HS29" s="31"/>
      <c r="HT29" s="31"/>
      <c r="HU29" s="31"/>
      <c r="HV29" s="31"/>
      <c r="HW29" s="31"/>
      <c r="HX29" s="31"/>
      <c r="HY29" s="31"/>
      <c r="HZ29" s="31"/>
      <c r="IA29" s="31"/>
      <c r="IB29" s="31"/>
      <c r="IC29" s="31"/>
      <c r="ID29" s="31"/>
      <c r="IE29" s="31"/>
      <c r="IF29" s="31"/>
      <c r="IG29" s="31"/>
      <c r="IH29" s="31"/>
      <c r="II29" s="31"/>
      <c r="IJ29" s="31"/>
      <c r="IK29" s="31"/>
      <c r="IL29" s="31"/>
      <c r="IM29" s="31"/>
      <c r="IN29" s="31"/>
      <c r="IO29" s="31"/>
      <c r="IP29" s="31"/>
      <c r="IQ29" s="31"/>
      <c r="IR29" s="31"/>
      <c r="IS29" s="31"/>
      <c r="IT29" s="31"/>
      <c r="IU29" s="31"/>
      <c r="IV29" s="31"/>
    </row>
    <row r="30" spans="1:256" customFormat="1" ht="30" customHeight="1">
      <c r="A30" s="250"/>
      <c r="B30" s="236" t="s">
        <v>104</v>
      </c>
      <c r="C30" s="229">
        <v>4696</v>
      </c>
      <c r="D30" s="229">
        <v>10336</v>
      </c>
      <c r="E30" s="246">
        <f t="shared" si="2"/>
        <v>5640</v>
      </c>
      <c r="F30" s="247">
        <f t="shared" si="3"/>
        <v>1.20102214650767</v>
      </c>
      <c r="G30" s="251"/>
      <c r="H30" s="31"/>
      <c r="I30" s="31"/>
      <c r="J30" s="31"/>
      <c r="K30" s="31"/>
      <c r="L30" s="31"/>
      <c r="M30" s="31"/>
      <c r="N30" s="31"/>
      <c r="O30" s="31"/>
      <c r="P30" s="31"/>
      <c r="Q30" s="31"/>
      <c r="R30" s="31"/>
      <c r="S30" s="31"/>
      <c r="T30" s="31"/>
      <c r="U30" s="31"/>
      <c r="V30" s="31"/>
      <c r="W30" s="31"/>
      <c r="X30" s="31"/>
      <c r="Y30" s="31"/>
      <c r="Z30" s="31"/>
      <c r="AA30" s="31"/>
      <c r="AB30" s="31"/>
      <c r="AC30" s="31"/>
      <c r="AD30" s="31"/>
      <c r="AE30" s="31"/>
      <c r="AF30" s="31"/>
      <c r="AG30" s="31"/>
      <c r="AH30" s="31"/>
      <c r="AI30" s="31"/>
      <c r="AJ30" s="31"/>
      <c r="AK30" s="31"/>
      <c r="AL30" s="31"/>
      <c r="AM30" s="31"/>
      <c r="AN30" s="31"/>
      <c r="AO30" s="31"/>
      <c r="AP30" s="31"/>
      <c r="AQ30" s="31"/>
      <c r="AR30" s="31"/>
      <c r="AS30" s="31"/>
      <c r="AT30" s="31"/>
      <c r="AU30" s="31"/>
      <c r="AV30" s="31"/>
      <c r="AW30" s="31"/>
      <c r="AX30" s="31"/>
      <c r="AY30" s="31"/>
      <c r="AZ30" s="31"/>
      <c r="BA30" s="31"/>
      <c r="BB30" s="31"/>
      <c r="BC30" s="31"/>
      <c r="BD30" s="31"/>
      <c r="BE30" s="31"/>
      <c r="BF30" s="31"/>
      <c r="BG30" s="31"/>
      <c r="BH30" s="31"/>
      <c r="BI30" s="31"/>
      <c r="BJ30" s="31"/>
      <c r="BK30" s="31"/>
      <c r="BL30" s="31"/>
      <c r="BM30" s="31"/>
      <c r="BN30" s="31"/>
      <c r="BO30" s="31"/>
      <c r="BP30" s="31"/>
      <c r="BQ30" s="31"/>
      <c r="BR30" s="31"/>
      <c r="BS30" s="31"/>
      <c r="BT30" s="31"/>
      <c r="BU30" s="31"/>
      <c r="BV30" s="31"/>
      <c r="BW30" s="31"/>
      <c r="BX30" s="31"/>
      <c r="BY30" s="31"/>
      <c r="BZ30" s="31"/>
      <c r="CA30" s="31"/>
      <c r="CB30" s="31"/>
      <c r="CC30" s="31"/>
      <c r="CD30" s="31"/>
      <c r="CE30" s="31"/>
      <c r="CF30" s="31"/>
      <c r="CG30" s="31"/>
      <c r="CH30" s="31"/>
      <c r="CI30" s="31"/>
      <c r="CJ30" s="31"/>
      <c r="CK30" s="31"/>
      <c r="CL30" s="31"/>
      <c r="CM30" s="31"/>
      <c r="CN30" s="31"/>
      <c r="CO30" s="31"/>
      <c r="CP30" s="31"/>
      <c r="CQ30" s="31"/>
      <c r="CR30" s="31"/>
      <c r="CS30" s="31"/>
      <c r="CT30" s="31"/>
      <c r="CU30" s="31"/>
      <c r="CV30" s="31"/>
      <c r="CW30" s="31"/>
      <c r="CX30" s="31"/>
      <c r="CY30" s="31"/>
      <c r="CZ30" s="31"/>
      <c r="DA30" s="31"/>
      <c r="DB30" s="31"/>
      <c r="DC30" s="31"/>
      <c r="DD30" s="31"/>
      <c r="DE30" s="31"/>
      <c r="DF30" s="31"/>
      <c r="DG30" s="31"/>
      <c r="DH30" s="31"/>
      <c r="DI30" s="31"/>
      <c r="DJ30" s="31"/>
      <c r="DK30" s="31"/>
      <c r="DL30" s="31"/>
      <c r="DM30" s="31"/>
      <c r="DN30" s="31"/>
      <c r="DO30" s="31"/>
      <c r="DP30" s="31"/>
      <c r="DQ30" s="31"/>
      <c r="DR30" s="31"/>
      <c r="DS30" s="31"/>
      <c r="DT30" s="31"/>
      <c r="DU30" s="31"/>
      <c r="DV30" s="31"/>
      <c r="DW30" s="31"/>
      <c r="DX30" s="31"/>
      <c r="DY30" s="31"/>
      <c r="DZ30" s="31"/>
      <c r="EA30" s="31"/>
      <c r="EB30" s="31"/>
      <c r="EC30" s="31"/>
      <c r="ED30" s="31"/>
      <c r="EE30" s="31"/>
      <c r="EF30" s="31"/>
      <c r="EG30" s="31"/>
      <c r="EH30" s="31"/>
      <c r="EI30" s="31"/>
      <c r="EJ30" s="31"/>
      <c r="EK30" s="31"/>
      <c r="EL30" s="31"/>
      <c r="EM30" s="31"/>
      <c r="EN30" s="31"/>
      <c r="EO30" s="31"/>
      <c r="EP30" s="31"/>
      <c r="EQ30" s="31"/>
      <c r="ER30" s="31"/>
      <c r="ES30" s="31"/>
      <c r="ET30" s="31"/>
      <c r="EU30" s="31"/>
      <c r="EV30" s="31"/>
      <c r="EW30" s="31"/>
      <c r="EX30" s="31"/>
      <c r="EY30" s="31"/>
      <c r="EZ30" s="31"/>
      <c r="FA30" s="31"/>
      <c r="FB30" s="31"/>
      <c r="FC30" s="31"/>
      <c r="FD30" s="31"/>
      <c r="FE30" s="31"/>
      <c r="FF30" s="31"/>
      <c r="FG30" s="31"/>
      <c r="FH30" s="31"/>
      <c r="FI30" s="31"/>
      <c r="FJ30" s="31"/>
      <c r="FK30" s="31"/>
      <c r="FL30" s="31"/>
      <c r="FM30" s="31"/>
      <c r="FN30" s="31"/>
      <c r="FO30" s="31"/>
      <c r="FP30" s="31"/>
      <c r="FQ30" s="31"/>
      <c r="FR30" s="31"/>
      <c r="FS30" s="31"/>
      <c r="FT30" s="31"/>
      <c r="FU30" s="31"/>
      <c r="FV30" s="31"/>
      <c r="FW30" s="31"/>
      <c r="FX30" s="31"/>
      <c r="FY30" s="31"/>
      <c r="FZ30" s="31"/>
      <c r="GA30" s="31"/>
      <c r="GB30" s="31"/>
      <c r="GC30" s="31"/>
      <c r="GD30" s="31"/>
      <c r="GE30" s="31"/>
      <c r="GF30" s="31"/>
      <c r="GG30" s="31"/>
      <c r="GH30" s="31"/>
      <c r="GI30" s="31"/>
      <c r="GJ30" s="31"/>
      <c r="GK30" s="31"/>
      <c r="GL30" s="31"/>
      <c r="GM30" s="31"/>
      <c r="GN30" s="31"/>
      <c r="GO30" s="31"/>
      <c r="GP30" s="31"/>
      <c r="GQ30" s="31"/>
      <c r="GR30" s="31"/>
      <c r="GS30" s="31"/>
      <c r="GT30" s="31"/>
      <c r="GU30" s="31"/>
      <c r="GV30" s="31"/>
      <c r="GW30" s="31"/>
      <c r="GX30" s="31"/>
      <c r="GY30" s="31"/>
      <c r="GZ30" s="31"/>
      <c r="HA30" s="31"/>
      <c r="HB30" s="31"/>
      <c r="HC30" s="31"/>
      <c r="HD30" s="31"/>
      <c r="HE30" s="31"/>
      <c r="HF30" s="31"/>
      <c r="HG30" s="31"/>
      <c r="HH30" s="31"/>
      <c r="HI30" s="31"/>
      <c r="HJ30" s="31"/>
      <c r="HK30" s="31"/>
      <c r="HL30" s="31"/>
      <c r="HM30" s="31"/>
      <c r="HN30" s="31"/>
      <c r="HO30" s="31"/>
      <c r="HP30" s="31"/>
      <c r="HQ30" s="31"/>
      <c r="HR30" s="31"/>
      <c r="HS30" s="31"/>
      <c r="HT30" s="31"/>
      <c r="HU30" s="31"/>
      <c r="HV30" s="31"/>
      <c r="HW30" s="31"/>
      <c r="HX30" s="31"/>
      <c r="HY30" s="31"/>
      <c r="HZ30" s="31"/>
      <c r="IA30" s="31"/>
      <c r="IB30" s="31"/>
      <c r="IC30" s="31"/>
      <c r="ID30" s="31"/>
      <c r="IE30" s="31"/>
      <c r="IF30" s="31"/>
      <c r="IG30" s="31"/>
      <c r="IH30" s="31"/>
      <c r="II30" s="31"/>
      <c r="IJ30" s="31"/>
      <c r="IK30" s="31"/>
      <c r="IL30" s="31"/>
      <c r="IM30" s="31"/>
      <c r="IN30" s="31"/>
      <c r="IO30" s="31"/>
      <c r="IP30" s="31"/>
      <c r="IQ30" s="31"/>
      <c r="IR30" s="31"/>
      <c r="IS30" s="31"/>
      <c r="IT30" s="31"/>
      <c r="IU30" s="31"/>
      <c r="IV30" s="31"/>
    </row>
    <row r="31" spans="1:256" customFormat="1" ht="30" customHeight="1">
      <c r="A31" s="250"/>
      <c r="B31" s="240" t="s">
        <v>105</v>
      </c>
      <c r="C31" s="229">
        <v>600</v>
      </c>
      <c r="D31" s="229"/>
      <c r="E31" s="246">
        <f t="shared" si="2"/>
        <v>-600</v>
      </c>
      <c r="F31" s="247">
        <f t="shared" si="3"/>
        <v>-1</v>
      </c>
      <c r="G31" s="251"/>
      <c r="H31" s="31"/>
      <c r="I31" s="31"/>
      <c r="J31" s="31"/>
      <c r="K31" s="31"/>
      <c r="L31" s="31"/>
      <c r="M31" s="31"/>
      <c r="N31" s="31"/>
      <c r="O31" s="31"/>
      <c r="P31" s="31"/>
      <c r="Q31" s="31"/>
      <c r="R31" s="31"/>
      <c r="S31" s="31"/>
      <c r="T31" s="31"/>
      <c r="U31" s="31"/>
      <c r="V31" s="31"/>
      <c r="W31" s="31"/>
      <c r="X31" s="31"/>
      <c r="Y31" s="31"/>
      <c r="Z31" s="31"/>
      <c r="AA31" s="31"/>
      <c r="AB31" s="31"/>
      <c r="AC31" s="31"/>
      <c r="AD31" s="31"/>
      <c r="AE31" s="31"/>
      <c r="AF31" s="31"/>
      <c r="AG31" s="31"/>
      <c r="AH31" s="31"/>
      <c r="AI31" s="31"/>
      <c r="AJ31" s="31"/>
      <c r="AK31" s="31"/>
      <c r="AL31" s="31"/>
      <c r="AM31" s="31"/>
      <c r="AN31" s="31"/>
      <c r="AO31" s="31"/>
      <c r="AP31" s="31"/>
      <c r="AQ31" s="31"/>
      <c r="AR31" s="31"/>
      <c r="AS31" s="31"/>
      <c r="AT31" s="31"/>
      <c r="AU31" s="31"/>
      <c r="AV31" s="31"/>
      <c r="AW31" s="31"/>
      <c r="AX31" s="31"/>
      <c r="AY31" s="31"/>
      <c r="AZ31" s="31"/>
      <c r="BA31" s="31"/>
      <c r="BB31" s="31"/>
      <c r="BC31" s="31"/>
      <c r="BD31" s="31"/>
      <c r="BE31" s="31"/>
      <c r="BF31" s="31"/>
      <c r="BG31" s="31"/>
      <c r="BH31" s="31"/>
      <c r="BI31" s="31"/>
      <c r="BJ31" s="31"/>
      <c r="BK31" s="31"/>
      <c r="BL31" s="31"/>
      <c r="BM31" s="31"/>
      <c r="BN31" s="31"/>
      <c r="BO31" s="31"/>
      <c r="BP31" s="31"/>
      <c r="BQ31" s="31"/>
      <c r="BR31" s="31"/>
      <c r="BS31" s="31"/>
      <c r="BT31" s="31"/>
      <c r="BU31" s="31"/>
      <c r="BV31" s="31"/>
      <c r="BW31" s="31"/>
      <c r="BX31" s="31"/>
      <c r="BY31" s="31"/>
      <c r="BZ31" s="31"/>
      <c r="CA31" s="31"/>
      <c r="CB31" s="31"/>
      <c r="CC31" s="31"/>
      <c r="CD31" s="31"/>
      <c r="CE31" s="31"/>
      <c r="CF31" s="31"/>
      <c r="CG31" s="31"/>
      <c r="CH31" s="31"/>
      <c r="CI31" s="31"/>
      <c r="CJ31" s="31"/>
      <c r="CK31" s="31"/>
      <c r="CL31" s="31"/>
      <c r="CM31" s="31"/>
      <c r="CN31" s="31"/>
      <c r="CO31" s="31"/>
      <c r="CP31" s="31"/>
      <c r="CQ31" s="31"/>
      <c r="CR31" s="31"/>
      <c r="CS31" s="31"/>
      <c r="CT31" s="31"/>
      <c r="CU31" s="31"/>
      <c r="CV31" s="31"/>
      <c r="CW31" s="31"/>
      <c r="CX31" s="31"/>
      <c r="CY31" s="31"/>
      <c r="CZ31" s="31"/>
      <c r="DA31" s="31"/>
      <c r="DB31" s="31"/>
      <c r="DC31" s="31"/>
      <c r="DD31" s="31"/>
      <c r="DE31" s="31"/>
      <c r="DF31" s="31"/>
      <c r="DG31" s="31"/>
      <c r="DH31" s="31"/>
      <c r="DI31" s="31"/>
      <c r="DJ31" s="31"/>
      <c r="DK31" s="31"/>
      <c r="DL31" s="31"/>
      <c r="DM31" s="31"/>
      <c r="DN31" s="31"/>
      <c r="DO31" s="31"/>
      <c r="DP31" s="31"/>
      <c r="DQ31" s="31"/>
      <c r="DR31" s="31"/>
      <c r="DS31" s="31"/>
      <c r="DT31" s="31"/>
      <c r="DU31" s="31"/>
      <c r="DV31" s="31"/>
      <c r="DW31" s="31"/>
      <c r="DX31" s="31"/>
      <c r="DY31" s="31"/>
      <c r="DZ31" s="31"/>
      <c r="EA31" s="31"/>
      <c r="EB31" s="31"/>
      <c r="EC31" s="31"/>
      <c r="ED31" s="31"/>
      <c r="EE31" s="31"/>
      <c r="EF31" s="31"/>
      <c r="EG31" s="31"/>
      <c r="EH31" s="31"/>
      <c r="EI31" s="31"/>
      <c r="EJ31" s="31"/>
      <c r="EK31" s="31"/>
      <c r="EL31" s="31"/>
      <c r="EM31" s="31"/>
      <c r="EN31" s="31"/>
      <c r="EO31" s="31"/>
      <c r="EP31" s="31"/>
      <c r="EQ31" s="31"/>
      <c r="ER31" s="31"/>
      <c r="ES31" s="31"/>
      <c r="ET31" s="31"/>
      <c r="EU31" s="31"/>
      <c r="EV31" s="31"/>
      <c r="EW31" s="31"/>
      <c r="EX31" s="31"/>
      <c r="EY31" s="31"/>
      <c r="EZ31" s="31"/>
      <c r="FA31" s="31"/>
      <c r="FB31" s="31"/>
      <c r="FC31" s="31"/>
      <c r="FD31" s="31"/>
      <c r="FE31" s="31"/>
      <c r="FF31" s="31"/>
      <c r="FG31" s="31"/>
      <c r="FH31" s="31"/>
      <c r="FI31" s="31"/>
      <c r="FJ31" s="31"/>
      <c r="FK31" s="31"/>
      <c r="FL31" s="31"/>
      <c r="FM31" s="31"/>
      <c r="FN31" s="31"/>
      <c r="FO31" s="31"/>
      <c r="FP31" s="31"/>
      <c r="FQ31" s="31"/>
      <c r="FR31" s="31"/>
      <c r="FS31" s="31"/>
      <c r="FT31" s="31"/>
      <c r="FU31" s="31"/>
      <c r="FV31" s="31"/>
      <c r="FW31" s="31"/>
      <c r="FX31" s="31"/>
      <c r="FY31" s="31"/>
      <c r="FZ31" s="31"/>
      <c r="GA31" s="31"/>
      <c r="GB31" s="31"/>
      <c r="GC31" s="31"/>
      <c r="GD31" s="31"/>
      <c r="GE31" s="31"/>
      <c r="GF31" s="31"/>
      <c r="GG31" s="31"/>
      <c r="GH31" s="31"/>
      <c r="GI31" s="31"/>
      <c r="GJ31" s="31"/>
      <c r="GK31" s="31"/>
      <c r="GL31" s="31"/>
      <c r="GM31" s="31"/>
      <c r="GN31" s="31"/>
      <c r="GO31" s="31"/>
      <c r="GP31" s="31"/>
      <c r="GQ31" s="31"/>
      <c r="GR31" s="31"/>
      <c r="GS31" s="31"/>
      <c r="GT31" s="31"/>
      <c r="GU31" s="31"/>
      <c r="GV31" s="31"/>
      <c r="GW31" s="31"/>
      <c r="GX31" s="31"/>
      <c r="GY31" s="31"/>
      <c r="GZ31" s="31"/>
      <c r="HA31" s="31"/>
      <c r="HB31" s="31"/>
      <c r="HC31" s="31"/>
      <c r="HD31" s="31"/>
      <c r="HE31" s="31"/>
      <c r="HF31" s="31"/>
      <c r="HG31" s="31"/>
      <c r="HH31" s="31"/>
      <c r="HI31" s="31"/>
      <c r="HJ31" s="31"/>
      <c r="HK31" s="31"/>
      <c r="HL31" s="31"/>
      <c r="HM31" s="31"/>
      <c r="HN31" s="31"/>
      <c r="HO31" s="31"/>
      <c r="HP31" s="31"/>
      <c r="HQ31" s="31"/>
      <c r="HR31" s="31"/>
      <c r="HS31" s="31"/>
      <c r="HT31" s="31"/>
      <c r="HU31" s="31"/>
      <c r="HV31" s="31"/>
      <c r="HW31" s="31"/>
      <c r="HX31" s="31"/>
      <c r="HY31" s="31"/>
      <c r="HZ31" s="31"/>
      <c r="IA31" s="31"/>
      <c r="IB31" s="31"/>
      <c r="IC31" s="31"/>
      <c r="ID31" s="31"/>
      <c r="IE31" s="31"/>
      <c r="IF31" s="31"/>
      <c r="IG31" s="31"/>
      <c r="IH31" s="31"/>
      <c r="II31" s="31"/>
      <c r="IJ31" s="31"/>
      <c r="IK31" s="31"/>
      <c r="IL31" s="31"/>
      <c r="IM31" s="31"/>
      <c r="IN31" s="31"/>
      <c r="IO31" s="31"/>
      <c r="IP31" s="31"/>
      <c r="IQ31" s="31"/>
      <c r="IR31" s="31"/>
      <c r="IS31" s="31"/>
      <c r="IT31" s="31"/>
      <c r="IU31" s="31"/>
      <c r="IV31" s="31"/>
    </row>
    <row r="32" spans="1:256" customFormat="1" ht="30" customHeight="1">
      <c r="A32" s="250"/>
      <c r="B32" s="241" t="s">
        <v>106</v>
      </c>
      <c r="C32" s="229">
        <v>274</v>
      </c>
      <c r="D32" s="229"/>
      <c r="E32" s="246">
        <f t="shared" si="2"/>
        <v>-274</v>
      </c>
      <c r="F32" s="247">
        <f t="shared" si="3"/>
        <v>-1</v>
      </c>
      <c r="G32" s="251"/>
      <c r="H32" s="31"/>
      <c r="I32" s="31"/>
      <c r="J32" s="31"/>
      <c r="K32" s="31"/>
      <c r="L32" s="31"/>
      <c r="M32" s="31"/>
      <c r="N32" s="31"/>
      <c r="O32" s="31"/>
      <c r="P32" s="31"/>
      <c r="Q32" s="31"/>
      <c r="R32" s="31"/>
      <c r="S32" s="31"/>
      <c r="T32" s="31"/>
      <c r="U32" s="31"/>
      <c r="V32" s="31"/>
      <c r="W32" s="31"/>
      <c r="X32" s="31"/>
      <c r="Y32" s="31"/>
      <c r="Z32" s="31"/>
      <c r="AA32" s="31"/>
      <c r="AB32" s="31"/>
      <c r="AC32" s="31"/>
      <c r="AD32" s="31"/>
      <c r="AE32" s="31"/>
      <c r="AF32" s="31"/>
      <c r="AG32" s="31"/>
      <c r="AH32" s="31"/>
      <c r="AI32" s="31"/>
      <c r="AJ32" s="31"/>
      <c r="AK32" s="31"/>
      <c r="AL32" s="31"/>
      <c r="AM32" s="31"/>
      <c r="AN32" s="31"/>
      <c r="AO32" s="31"/>
      <c r="AP32" s="31"/>
      <c r="AQ32" s="31"/>
      <c r="AR32" s="31"/>
      <c r="AS32" s="31"/>
      <c r="AT32" s="31"/>
      <c r="AU32" s="31"/>
      <c r="AV32" s="31"/>
      <c r="AW32" s="31"/>
      <c r="AX32" s="31"/>
      <c r="AY32" s="31"/>
      <c r="AZ32" s="31"/>
      <c r="BA32" s="31"/>
      <c r="BB32" s="31"/>
      <c r="BC32" s="31"/>
      <c r="BD32" s="31"/>
      <c r="BE32" s="31"/>
      <c r="BF32" s="31"/>
      <c r="BG32" s="31"/>
      <c r="BH32" s="31"/>
      <c r="BI32" s="31"/>
      <c r="BJ32" s="31"/>
      <c r="BK32" s="31"/>
      <c r="BL32" s="31"/>
      <c r="BM32" s="31"/>
      <c r="BN32" s="31"/>
      <c r="BO32" s="31"/>
      <c r="BP32" s="31"/>
      <c r="BQ32" s="31"/>
      <c r="BR32" s="31"/>
      <c r="BS32" s="31"/>
      <c r="BT32" s="31"/>
      <c r="BU32" s="31"/>
      <c r="BV32" s="31"/>
      <c r="BW32" s="31"/>
      <c r="BX32" s="31"/>
      <c r="BY32" s="31"/>
      <c r="BZ32" s="31"/>
      <c r="CA32" s="31"/>
      <c r="CB32" s="31"/>
      <c r="CC32" s="31"/>
      <c r="CD32" s="31"/>
      <c r="CE32" s="31"/>
      <c r="CF32" s="31"/>
      <c r="CG32" s="31"/>
      <c r="CH32" s="31"/>
      <c r="CI32" s="31"/>
      <c r="CJ32" s="31"/>
      <c r="CK32" s="31"/>
      <c r="CL32" s="31"/>
      <c r="CM32" s="31"/>
      <c r="CN32" s="31"/>
      <c r="CO32" s="31"/>
      <c r="CP32" s="31"/>
      <c r="CQ32" s="31"/>
      <c r="CR32" s="31"/>
      <c r="CS32" s="31"/>
      <c r="CT32" s="31"/>
      <c r="CU32" s="31"/>
      <c r="CV32" s="31"/>
      <c r="CW32" s="31"/>
      <c r="CX32" s="31"/>
      <c r="CY32" s="31"/>
      <c r="CZ32" s="31"/>
      <c r="DA32" s="31"/>
      <c r="DB32" s="31"/>
      <c r="DC32" s="31"/>
      <c r="DD32" s="31"/>
      <c r="DE32" s="31"/>
      <c r="DF32" s="31"/>
      <c r="DG32" s="31"/>
      <c r="DH32" s="31"/>
      <c r="DI32" s="31"/>
      <c r="DJ32" s="31"/>
      <c r="DK32" s="31"/>
      <c r="DL32" s="31"/>
      <c r="DM32" s="31"/>
      <c r="DN32" s="31"/>
      <c r="DO32" s="31"/>
      <c r="DP32" s="31"/>
      <c r="DQ32" s="31"/>
      <c r="DR32" s="31"/>
      <c r="DS32" s="31"/>
      <c r="DT32" s="31"/>
      <c r="DU32" s="31"/>
      <c r="DV32" s="31"/>
      <c r="DW32" s="31"/>
      <c r="DX32" s="31"/>
      <c r="DY32" s="31"/>
      <c r="DZ32" s="31"/>
      <c r="EA32" s="31"/>
      <c r="EB32" s="31"/>
      <c r="EC32" s="31"/>
      <c r="ED32" s="31"/>
      <c r="EE32" s="31"/>
      <c r="EF32" s="31"/>
      <c r="EG32" s="31"/>
      <c r="EH32" s="31"/>
      <c r="EI32" s="31"/>
      <c r="EJ32" s="31"/>
      <c r="EK32" s="31"/>
      <c r="EL32" s="31"/>
      <c r="EM32" s="31"/>
      <c r="EN32" s="31"/>
      <c r="EO32" s="31"/>
      <c r="EP32" s="31"/>
      <c r="EQ32" s="31"/>
      <c r="ER32" s="31"/>
      <c r="ES32" s="31"/>
      <c r="ET32" s="31"/>
      <c r="EU32" s="31"/>
      <c r="EV32" s="31"/>
      <c r="EW32" s="31"/>
      <c r="EX32" s="31"/>
      <c r="EY32" s="31"/>
      <c r="EZ32" s="31"/>
      <c r="FA32" s="31"/>
      <c r="FB32" s="31"/>
      <c r="FC32" s="31"/>
      <c r="FD32" s="31"/>
      <c r="FE32" s="31"/>
      <c r="FF32" s="31"/>
      <c r="FG32" s="31"/>
      <c r="FH32" s="31"/>
      <c r="FI32" s="31"/>
      <c r="FJ32" s="31"/>
      <c r="FK32" s="31"/>
      <c r="FL32" s="31"/>
      <c r="FM32" s="31"/>
      <c r="FN32" s="31"/>
      <c r="FO32" s="31"/>
      <c r="FP32" s="31"/>
      <c r="FQ32" s="31"/>
      <c r="FR32" s="31"/>
      <c r="FS32" s="31"/>
      <c r="FT32" s="31"/>
      <c r="FU32" s="31"/>
      <c r="FV32" s="31"/>
      <c r="FW32" s="31"/>
      <c r="FX32" s="31"/>
      <c r="FY32" s="31"/>
      <c r="FZ32" s="31"/>
      <c r="GA32" s="31"/>
      <c r="GB32" s="31"/>
      <c r="GC32" s="31"/>
      <c r="GD32" s="31"/>
      <c r="GE32" s="31"/>
      <c r="GF32" s="31"/>
      <c r="GG32" s="31"/>
      <c r="GH32" s="31"/>
      <c r="GI32" s="31"/>
      <c r="GJ32" s="31"/>
      <c r="GK32" s="31"/>
      <c r="GL32" s="31"/>
      <c r="GM32" s="31"/>
      <c r="GN32" s="31"/>
      <c r="GO32" s="31"/>
      <c r="GP32" s="31"/>
      <c r="GQ32" s="31"/>
      <c r="GR32" s="31"/>
      <c r="GS32" s="31"/>
      <c r="GT32" s="31"/>
      <c r="GU32" s="31"/>
      <c r="GV32" s="31"/>
      <c r="GW32" s="31"/>
      <c r="GX32" s="31"/>
      <c r="GY32" s="31"/>
      <c r="GZ32" s="31"/>
      <c r="HA32" s="31"/>
      <c r="HB32" s="31"/>
      <c r="HC32" s="31"/>
      <c r="HD32" s="31"/>
      <c r="HE32" s="31"/>
      <c r="HF32" s="31"/>
      <c r="HG32" s="31"/>
      <c r="HH32" s="31"/>
      <c r="HI32" s="31"/>
      <c r="HJ32" s="31"/>
      <c r="HK32" s="31"/>
      <c r="HL32" s="31"/>
      <c r="HM32" s="31"/>
      <c r="HN32" s="31"/>
      <c r="HO32" s="31"/>
      <c r="HP32" s="31"/>
      <c r="HQ32" s="31"/>
      <c r="HR32" s="31"/>
      <c r="HS32" s="31"/>
      <c r="HT32" s="31"/>
      <c r="HU32" s="31"/>
      <c r="HV32" s="31"/>
      <c r="HW32" s="31"/>
      <c r="HX32" s="31"/>
      <c r="HY32" s="31"/>
      <c r="HZ32" s="31"/>
      <c r="IA32" s="31"/>
      <c r="IB32" s="31"/>
      <c r="IC32" s="31"/>
      <c r="ID32" s="31"/>
      <c r="IE32" s="31"/>
      <c r="IF32" s="31"/>
      <c r="IG32" s="31"/>
      <c r="IH32" s="31"/>
      <c r="II32" s="31"/>
      <c r="IJ32" s="31"/>
      <c r="IK32" s="31"/>
      <c r="IL32" s="31"/>
      <c r="IM32" s="31"/>
      <c r="IN32" s="31"/>
      <c r="IO32" s="31"/>
      <c r="IP32" s="31"/>
      <c r="IQ32" s="31"/>
      <c r="IR32" s="31"/>
      <c r="IS32" s="31"/>
      <c r="IT32" s="31"/>
      <c r="IU32" s="31"/>
      <c r="IV32" s="31"/>
    </row>
    <row r="33" spans="1:256" customFormat="1" ht="30" customHeight="1">
      <c r="A33" s="250"/>
      <c r="B33" s="234" t="s">
        <v>107</v>
      </c>
      <c r="C33" s="229">
        <v>333</v>
      </c>
      <c r="D33" s="229">
        <v>175</v>
      </c>
      <c r="E33" s="229">
        <f t="shared" si="2"/>
        <v>-158</v>
      </c>
      <c r="F33" s="233">
        <f t="shared" si="3"/>
        <v>-0.474474474474474</v>
      </c>
      <c r="G33" s="251"/>
      <c r="H33" s="31"/>
      <c r="I33" s="31"/>
      <c r="J33" s="31"/>
      <c r="K33" s="31"/>
      <c r="L33" s="31"/>
      <c r="M33" s="31"/>
      <c r="N33" s="31"/>
      <c r="O33" s="31"/>
      <c r="P33" s="31"/>
      <c r="Q33" s="31"/>
      <c r="R33" s="31"/>
      <c r="S33" s="31"/>
      <c r="T33" s="31"/>
      <c r="U33" s="31"/>
      <c r="V33" s="31"/>
      <c r="W33" s="31"/>
      <c r="X33" s="31"/>
      <c r="Y33" s="31"/>
      <c r="Z33" s="31"/>
      <c r="AA33" s="31"/>
      <c r="AB33" s="31"/>
      <c r="AC33" s="31"/>
      <c r="AD33" s="31"/>
      <c r="AE33" s="31"/>
      <c r="AF33" s="31"/>
      <c r="AG33" s="31"/>
      <c r="AH33" s="31"/>
      <c r="AI33" s="31"/>
      <c r="AJ33" s="31"/>
      <c r="AK33" s="31"/>
      <c r="AL33" s="31"/>
      <c r="AM33" s="31"/>
      <c r="AN33" s="31"/>
      <c r="AO33" s="31"/>
      <c r="AP33" s="31"/>
      <c r="AQ33" s="31"/>
      <c r="AR33" s="31"/>
      <c r="AS33" s="31"/>
      <c r="AT33" s="31"/>
      <c r="AU33" s="31"/>
      <c r="AV33" s="31"/>
      <c r="AW33" s="31"/>
      <c r="AX33" s="31"/>
      <c r="AY33" s="31"/>
      <c r="AZ33" s="31"/>
      <c r="BA33" s="31"/>
      <c r="BB33" s="31"/>
      <c r="BC33" s="31"/>
      <c r="BD33" s="31"/>
      <c r="BE33" s="31"/>
      <c r="BF33" s="31"/>
      <c r="BG33" s="31"/>
      <c r="BH33" s="31"/>
      <c r="BI33" s="31"/>
      <c r="BJ33" s="31"/>
      <c r="BK33" s="31"/>
      <c r="BL33" s="31"/>
      <c r="BM33" s="31"/>
      <c r="BN33" s="31"/>
      <c r="BO33" s="31"/>
      <c r="BP33" s="31"/>
      <c r="BQ33" s="31"/>
      <c r="BR33" s="31"/>
      <c r="BS33" s="31"/>
      <c r="BT33" s="31"/>
      <c r="BU33" s="31"/>
      <c r="BV33" s="31"/>
      <c r="BW33" s="31"/>
      <c r="BX33" s="31"/>
      <c r="BY33" s="31"/>
      <c r="BZ33" s="31"/>
      <c r="CA33" s="31"/>
      <c r="CB33" s="31"/>
      <c r="CC33" s="31"/>
      <c r="CD33" s="31"/>
      <c r="CE33" s="31"/>
      <c r="CF33" s="31"/>
      <c r="CG33" s="31"/>
      <c r="CH33" s="31"/>
      <c r="CI33" s="31"/>
      <c r="CJ33" s="31"/>
      <c r="CK33" s="31"/>
      <c r="CL33" s="31"/>
      <c r="CM33" s="31"/>
      <c r="CN33" s="31"/>
      <c r="CO33" s="31"/>
      <c r="CP33" s="31"/>
      <c r="CQ33" s="31"/>
      <c r="CR33" s="31"/>
      <c r="CS33" s="31"/>
      <c r="CT33" s="31"/>
      <c r="CU33" s="31"/>
      <c r="CV33" s="31"/>
      <c r="CW33" s="31"/>
      <c r="CX33" s="31"/>
      <c r="CY33" s="31"/>
      <c r="CZ33" s="31"/>
      <c r="DA33" s="31"/>
      <c r="DB33" s="31"/>
      <c r="DC33" s="31"/>
      <c r="DD33" s="31"/>
      <c r="DE33" s="31"/>
      <c r="DF33" s="31"/>
      <c r="DG33" s="31"/>
      <c r="DH33" s="31"/>
      <c r="DI33" s="31"/>
      <c r="DJ33" s="31"/>
      <c r="DK33" s="31"/>
      <c r="DL33" s="31"/>
      <c r="DM33" s="31"/>
      <c r="DN33" s="31"/>
      <c r="DO33" s="31"/>
      <c r="DP33" s="31"/>
      <c r="DQ33" s="31"/>
      <c r="DR33" s="31"/>
      <c r="DS33" s="31"/>
      <c r="DT33" s="31"/>
      <c r="DU33" s="31"/>
      <c r="DV33" s="31"/>
      <c r="DW33" s="31"/>
      <c r="DX33" s="31"/>
      <c r="DY33" s="31"/>
      <c r="DZ33" s="31"/>
      <c r="EA33" s="31"/>
      <c r="EB33" s="31"/>
      <c r="EC33" s="31"/>
      <c r="ED33" s="31"/>
      <c r="EE33" s="31"/>
      <c r="EF33" s="31"/>
      <c r="EG33" s="31"/>
      <c r="EH33" s="31"/>
      <c r="EI33" s="31"/>
      <c r="EJ33" s="31"/>
      <c r="EK33" s="31"/>
      <c r="EL33" s="31"/>
      <c r="EM33" s="31"/>
      <c r="EN33" s="31"/>
      <c r="EO33" s="31"/>
      <c r="EP33" s="31"/>
      <c r="EQ33" s="31"/>
      <c r="ER33" s="31"/>
      <c r="ES33" s="31"/>
      <c r="ET33" s="31"/>
      <c r="EU33" s="31"/>
      <c r="EV33" s="31"/>
      <c r="EW33" s="31"/>
      <c r="EX33" s="31"/>
      <c r="EY33" s="31"/>
      <c r="EZ33" s="31"/>
      <c r="FA33" s="31"/>
      <c r="FB33" s="31"/>
      <c r="FC33" s="31"/>
      <c r="FD33" s="31"/>
      <c r="FE33" s="31"/>
      <c r="FF33" s="31"/>
      <c r="FG33" s="31"/>
      <c r="FH33" s="31"/>
      <c r="FI33" s="31"/>
      <c r="FJ33" s="31"/>
      <c r="FK33" s="31"/>
      <c r="FL33" s="31"/>
      <c r="FM33" s="31"/>
      <c r="FN33" s="31"/>
      <c r="FO33" s="31"/>
      <c r="FP33" s="31"/>
      <c r="FQ33" s="31"/>
      <c r="FR33" s="31"/>
      <c r="FS33" s="31"/>
      <c r="FT33" s="31"/>
      <c r="FU33" s="31"/>
      <c r="FV33" s="31"/>
      <c r="FW33" s="31"/>
      <c r="FX33" s="31"/>
      <c r="FY33" s="31"/>
      <c r="FZ33" s="31"/>
      <c r="GA33" s="31"/>
      <c r="GB33" s="31"/>
      <c r="GC33" s="31"/>
      <c r="GD33" s="31"/>
      <c r="GE33" s="31"/>
      <c r="GF33" s="31"/>
      <c r="GG33" s="31"/>
      <c r="GH33" s="31"/>
      <c r="GI33" s="31"/>
      <c r="GJ33" s="31"/>
      <c r="GK33" s="31"/>
      <c r="GL33" s="31"/>
      <c r="GM33" s="31"/>
      <c r="GN33" s="31"/>
      <c r="GO33" s="31"/>
      <c r="GP33" s="31"/>
      <c r="GQ33" s="31"/>
      <c r="GR33" s="31"/>
      <c r="GS33" s="31"/>
      <c r="GT33" s="31"/>
      <c r="GU33" s="31"/>
      <c r="GV33" s="31"/>
      <c r="GW33" s="31"/>
      <c r="GX33" s="31"/>
      <c r="GY33" s="31"/>
      <c r="GZ33" s="31"/>
      <c r="HA33" s="31"/>
      <c r="HB33" s="31"/>
      <c r="HC33" s="31"/>
      <c r="HD33" s="31"/>
      <c r="HE33" s="31"/>
      <c r="HF33" s="31"/>
      <c r="HG33" s="31"/>
      <c r="HH33" s="31"/>
      <c r="HI33" s="31"/>
      <c r="HJ33" s="31"/>
      <c r="HK33" s="31"/>
      <c r="HL33" s="31"/>
      <c r="HM33" s="31"/>
      <c r="HN33" s="31"/>
      <c r="HO33" s="31"/>
      <c r="HP33" s="31"/>
      <c r="HQ33" s="31"/>
      <c r="HR33" s="31"/>
      <c r="HS33" s="31"/>
      <c r="HT33" s="31"/>
      <c r="HU33" s="31"/>
      <c r="HV33" s="31"/>
      <c r="HW33" s="31"/>
      <c r="HX33" s="31"/>
      <c r="HY33" s="31"/>
      <c r="HZ33" s="31"/>
      <c r="IA33" s="31"/>
      <c r="IB33" s="31"/>
      <c r="IC33" s="31"/>
      <c r="ID33" s="31"/>
      <c r="IE33" s="31"/>
      <c r="IF33" s="31"/>
      <c r="IG33" s="31"/>
      <c r="IH33" s="31"/>
      <c r="II33" s="31"/>
      <c r="IJ33" s="31"/>
      <c r="IK33" s="31"/>
      <c r="IL33" s="31"/>
      <c r="IM33" s="31"/>
      <c r="IN33" s="31"/>
      <c r="IO33" s="31"/>
      <c r="IP33" s="31"/>
      <c r="IQ33" s="31"/>
      <c r="IR33" s="31"/>
      <c r="IS33" s="31"/>
      <c r="IT33" s="31"/>
      <c r="IU33" s="31"/>
      <c r="IV33" s="31"/>
    </row>
  </sheetData>
  <mergeCells count="8">
    <mergeCell ref="B2:G2"/>
    <mergeCell ref="A3:B3"/>
    <mergeCell ref="D4:F4"/>
    <mergeCell ref="A6:B6"/>
    <mergeCell ref="A4:A5"/>
    <mergeCell ref="B4:B5"/>
    <mergeCell ref="C4:C5"/>
    <mergeCell ref="G4:G5"/>
  </mergeCells>
  <phoneticPr fontId="56" type="noConversion"/>
  <printOptions horizontalCentered="1"/>
  <pageMargins left="0.55000000000000004" right="0.55000000000000004" top="0.42777777777777798" bottom="0.42777777777777798" header="0.2" footer="0.27916666666666701"/>
  <pageSetup paperSize="9" firstPageNumber="26" orientation="landscape" useFirstPageNumber="1"/>
  <headerFooter scaleWithDoc="0" alignWithMargins="0"/>
</worksheet>
</file>

<file path=xl/worksheets/sheet4.xml><?xml version="1.0" encoding="utf-8"?>
<worksheet xmlns="http://schemas.openxmlformats.org/spreadsheetml/2006/main" xmlns:r="http://schemas.openxmlformats.org/officeDocument/2006/relationships">
  <sheetPr>
    <pageSetUpPr autoPageBreaks="0"/>
  </sheetPr>
  <dimension ref="A1:C13"/>
  <sheetViews>
    <sheetView showZeros="0" workbookViewId="0">
      <selection activeCell="C6" sqref="C6"/>
    </sheetView>
  </sheetViews>
  <sheetFormatPr defaultColWidth="10" defaultRowHeight="14.25"/>
  <cols>
    <col min="1" max="1" width="40" style="199" customWidth="1"/>
    <col min="2" max="2" width="31" style="200" customWidth="1"/>
    <col min="3" max="16384" width="10" style="201"/>
  </cols>
  <sheetData>
    <row r="1" spans="1:3" ht="18" customHeight="1">
      <c r="A1" s="202"/>
      <c r="B1" s="203" t="s">
        <v>108</v>
      </c>
    </row>
    <row r="2" spans="1:3" s="198" customFormat="1" ht="44.1" customHeight="1">
      <c r="A2" s="367" t="s">
        <v>109</v>
      </c>
      <c r="B2" s="367"/>
      <c r="C2" s="367"/>
    </row>
    <row r="3" spans="1:3" ht="30" customHeight="1">
      <c r="A3" s="204" t="s">
        <v>67</v>
      </c>
      <c r="B3" s="169">
        <v>44201</v>
      </c>
      <c r="C3" s="205" t="s">
        <v>3</v>
      </c>
    </row>
    <row r="4" spans="1:3" ht="36" customHeight="1">
      <c r="A4" s="206" t="s">
        <v>110</v>
      </c>
      <c r="B4" s="207" t="s">
        <v>111</v>
      </c>
      <c r="C4" s="208"/>
    </row>
    <row r="5" spans="1:3" ht="30" customHeight="1">
      <c r="A5" s="209" t="s">
        <v>112</v>
      </c>
      <c r="B5" s="210">
        <v>303836</v>
      </c>
      <c r="C5" s="208"/>
    </row>
    <row r="6" spans="1:3" ht="30" customHeight="1">
      <c r="A6" s="209" t="s">
        <v>113</v>
      </c>
      <c r="B6" s="210">
        <v>5187</v>
      </c>
      <c r="C6" s="208"/>
    </row>
    <row r="7" spans="1:3" ht="30" customHeight="1">
      <c r="A7" s="209" t="s">
        <v>114</v>
      </c>
      <c r="B7" s="210"/>
      <c r="C7" s="208"/>
    </row>
    <row r="8" spans="1:3" ht="30" customHeight="1">
      <c r="A8" s="209" t="s">
        <v>115</v>
      </c>
      <c r="B8" s="210">
        <v>5187</v>
      </c>
      <c r="C8" s="208"/>
    </row>
    <row r="9" spans="1:3" ht="30" customHeight="1">
      <c r="A9" s="209" t="s">
        <v>116</v>
      </c>
      <c r="B9" s="210"/>
      <c r="C9" s="208"/>
    </row>
    <row r="10" spans="1:3" ht="30" customHeight="1">
      <c r="A10" s="211" t="s">
        <v>117</v>
      </c>
      <c r="B10" s="210">
        <v>16195</v>
      </c>
      <c r="C10" s="208"/>
    </row>
    <row r="11" spans="1:3" ht="30" customHeight="1">
      <c r="A11" s="211" t="s">
        <v>118</v>
      </c>
      <c r="B11" s="210"/>
      <c r="C11" s="208"/>
    </row>
    <row r="12" spans="1:3" ht="30" customHeight="1">
      <c r="A12" s="212" t="s">
        <v>62</v>
      </c>
      <c r="B12" s="210">
        <f>B11+B10+B9+B6+B5</f>
        <v>325218</v>
      </c>
      <c r="C12" s="208"/>
    </row>
    <row r="13" spans="1:3" ht="20.100000000000001" customHeight="1"/>
  </sheetData>
  <autoFilter ref="A4:B13"/>
  <mergeCells count="1">
    <mergeCell ref="A2:C2"/>
  </mergeCells>
  <phoneticPr fontId="56" type="noConversion"/>
  <pageMargins left="0.70763888888888904" right="0.70763888888888904" top="0.74791666666666701" bottom="0.74791666666666701" header="0.31388888888888899" footer="0.31388888888888899"/>
  <pageSetup paperSize="9" orientation="portrait"/>
</worksheet>
</file>

<file path=xl/worksheets/sheet5.xml><?xml version="1.0" encoding="utf-8"?>
<worksheet xmlns="http://schemas.openxmlformats.org/spreadsheetml/2006/main" xmlns:r="http://schemas.openxmlformats.org/officeDocument/2006/relationships">
  <dimension ref="A1:F1261"/>
  <sheetViews>
    <sheetView showZeros="0" workbookViewId="0"/>
  </sheetViews>
  <sheetFormatPr defaultRowHeight="24" customHeight="1"/>
  <cols>
    <col min="1" max="1" width="11.25" style="162" customWidth="1"/>
    <col min="2" max="2" width="41.75" style="162" customWidth="1"/>
    <col min="3" max="3" width="16.375" style="164" customWidth="1"/>
    <col min="4" max="4" width="16.375" style="165" customWidth="1"/>
    <col min="5" max="5" width="16.375" style="166" customWidth="1"/>
    <col min="6" max="6" width="16.375" style="162" customWidth="1"/>
    <col min="7" max="7" width="15.25" style="162" customWidth="1"/>
    <col min="8" max="8" width="11.875" style="162" customWidth="1"/>
    <col min="9" max="9" width="16.25" style="162" customWidth="1"/>
    <col min="10" max="16384" width="9" style="162"/>
  </cols>
  <sheetData>
    <row r="1" spans="1:6" ht="24" customHeight="1">
      <c r="B1" s="167"/>
      <c r="F1" s="168" t="s">
        <v>108</v>
      </c>
    </row>
    <row r="2" spans="1:6" s="163" customFormat="1" ht="26.1" customHeight="1">
      <c r="B2" s="368" t="s">
        <v>119</v>
      </c>
      <c r="C2" s="368"/>
      <c r="D2" s="369"/>
      <c r="E2" s="370"/>
      <c r="F2" s="368"/>
    </row>
    <row r="3" spans="1:6" ht="27" customHeight="1">
      <c r="A3" s="162" t="s">
        <v>67</v>
      </c>
      <c r="D3" s="169">
        <v>44201</v>
      </c>
      <c r="F3" s="168" t="s">
        <v>3</v>
      </c>
    </row>
    <row r="4" spans="1:6" ht="42.95" customHeight="1">
      <c r="A4" s="170" t="s">
        <v>120</v>
      </c>
      <c r="B4" s="171" t="s">
        <v>121</v>
      </c>
      <c r="C4" s="172" t="s">
        <v>122</v>
      </c>
      <c r="D4" s="173" t="s">
        <v>123</v>
      </c>
      <c r="E4" s="174" t="s">
        <v>124</v>
      </c>
      <c r="F4" s="171" t="s">
        <v>125</v>
      </c>
    </row>
    <row r="5" spans="1:6" ht="24" customHeight="1">
      <c r="A5" s="175">
        <v>201</v>
      </c>
      <c r="B5" s="176" t="s">
        <v>126</v>
      </c>
      <c r="C5" s="177">
        <f>SUM(C6,C18,C27,C38,C49,C60,C71,C79,C88,C101,C110,C119,C130,C137,C144,C150,C156,C163,C170,C177,C184,C191,C197,C203,C209,C224)</f>
        <v>26223</v>
      </c>
      <c r="D5" s="178">
        <f>SUM(D6,D18,D27,D38,D49,D60,D71,D79,D88,D101,D110,D119,D130,D137,D144,D150,D156,D163,D170,D177,D184,D191,D197,D203,D209,D224)</f>
        <v>26695</v>
      </c>
      <c r="E5" s="179">
        <f t="shared" ref="E5:E67" si="0">D5/C5</f>
        <v>1.01799946611753</v>
      </c>
      <c r="F5" s="176"/>
    </row>
    <row r="6" spans="1:6" ht="24" customHeight="1">
      <c r="A6" s="175">
        <v>20101</v>
      </c>
      <c r="B6" s="180" t="s">
        <v>127</v>
      </c>
      <c r="C6" s="177">
        <f>SUM(C7:C17)</f>
        <v>576</v>
      </c>
      <c r="D6" s="178">
        <f>SUM(D7:D17)</f>
        <v>620</v>
      </c>
      <c r="E6" s="179">
        <f t="shared" si="0"/>
        <v>1.0763888888888899</v>
      </c>
      <c r="F6" s="176"/>
    </row>
    <row r="7" spans="1:6" ht="24" customHeight="1">
      <c r="A7" s="175">
        <v>2010101</v>
      </c>
      <c r="B7" s="180" t="s">
        <v>128</v>
      </c>
      <c r="C7" s="177">
        <v>462</v>
      </c>
      <c r="D7" s="178">
        <v>477</v>
      </c>
      <c r="E7" s="179">
        <f t="shared" si="0"/>
        <v>1.0324675324675301</v>
      </c>
      <c r="F7" s="176"/>
    </row>
    <row r="8" spans="1:6" ht="24" customHeight="1">
      <c r="A8" s="175">
        <v>2010102</v>
      </c>
      <c r="B8" s="180" t="s">
        <v>129</v>
      </c>
      <c r="C8" s="177">
        <v>0</v>
      </c>
      <c r="D8" s="178">
        <f>C8*1.03</f>
        <v>0</v>
      </c>
      <c r="E8" s="179"/>
      <c r="F8" s="176"/>
    </row>
    <row r="9" spans="1:6" ht="24" customHeight="1">
      <c r="A9" s="175">
        <v>2010103</v>
      </c>
      <c r="B9" s="181" t="s">
        <v>130</v>
      </c>
      <c r="C9" s="177">
        <v>0</v>
      </c>
      <c r="D9" s="178">
        <f>C9*1.03</f>
        <v>0</v>
      </c>
      <c r="E9" s="179"/>
      <c r="F9" s="176"/>
    </row>
    <row r="10" spans="1:6" ht="24" customHeight="1">
      <c r="A10" s="175">
        <v>2010104</v>
      </c>
      <c r="B10" s="181" t="s">
        <v>131</v>
      </c>
      <c r="C10" s="177">
        <v>37</v>
      </c>
      <c r="D10" s="178">
        <v>30</v>
      </c>
      <c r="E10" s="179">
        <f t="shared" si="0"/>
        <v>0.81081081081081097</v>
      </c>
      <c r="F10" s="176"/>
    </row>
    <row r="11" spans="1:6" ht="24" customHeight="1">
      <c r="A11" s="175">
        <v>2010105</v>
      </c>
      <c r="B11" s="181" t="s">
        <v>132</v>
      </c>
      <c r="C11" s="177">
        <v>0</v>
      </c>
      <c r="D11" s="178">
        <f>C11*1.03</f>
        <v>0</v>
      </c>
      <c r="E11" s="179"/>
      <c r="F11" s="176"/>
    </row>
    <row r="12" spans="1:6" ht="24" customHeight="1">
      <c r="A12" s="175">
        <v>2010106</v>
      </c>
      <c r="B12" s="176" t="s">
        <v>133</v>
      </c>
      <c r="C12" s="177">
        <v>9</v>
      </c>
      <c r="D12" s="178">
        <v>10</v>
      </c>
      <c r="E12" s="179">
        <f t="shared" si="0"/>
        <v>1.1111111111111101</v>
      </c>
      <c r="F12" s="176"/>
    </row>
    <row r="13" spans="1:6" ht="24" customHeight="1">
      <c r="A13" s="175">
        <v>2010107</v>
      </c>
      <c r="B13" s="176" t="s">
        <v>134</v>
      </c>
      <c r="C13" s="177">
        <v>0</v>
      </c>
      <c r="D13" s="178">
        <f>C13*1.03</f>
        <v>0</v>
      </c>
      <c r="E13" s="179"/>
      <c r="F13" s="176"/>
    </row>
    <row r="14" spans="1:6" ht="24" customHeight="1">
      <c r="A14" s="175">
        <v>2010108</v>
      </c>
      <c r="B14" s="176" t="s">
        <v>135</v>
      </c>
      <c r="C14" s="177">
        <v>36</v>
      </c>
      <c r="D14" s="178">
        <v>40</v>
      </c>
      <c r="E14" s="179">
        <f t="shared" si="0"/>
        <v>1.1111111111111101</v>
      </c>
      <c r="F14" s="176"/>
    </row>
    <row r="15" spans="1:6" ht="24" customHeight="1">
      <c r="A15" s="175">
        <v>2010109</v>
      </c>
      <c r="B15" s="176" t="s">
        <v>136</v>
      </c>
      <c r="C15" s="177">
        <v>0</v>
      </c>
      <c r="D15" s="178">
        <f>C15*1.03</f>
        <v>0</v>
      </c>
      <c r="E15" s="179"/>
      <c r="F15" s="176"/>
    </row>
    <row r="16" spans="1:6" ht="24" customHeight="1">
      <c r="A16" s="175">
        <v>2010150</v>
      </c>
      <c r="B16" s="176" t="s">
        <v>137</v>
      </c>
      <c r="C16" s="177">
        <v>0</v>
      </c>
      <c r="D16" s="178">
        <f>C16*1.03</f>
        <v>0</v>
      </c>
      <c r="E16" s="179"/>
      <c r="F16" s="176"/>
    </row>
    <row r="17" spans="1:6" ht="24" customHeight="1">
      <c r="A17" s="175">
        <v>2010199</v>
      </c>
      <c r="B17" s="176" t="s">
        <v>138</v>
      </c>
      <c r="C17" s="177">
        <v>32</v>
      </c>
      <c r="D17" s="178">
        <v>63</v>
      </c>
      <c r="E17" s="179">
        <f t="shared" si="0"/>
        <v>1.96875</v>
      </c>
      <c r="F17" s="176"/>
    </row>
    <row r="18" spans="1:6" ht="24" customHeight="1">
      <c r="A18" s="175">
        <v>20102</v>
      </c>
      <c r="B18" s="180" t="s">
        <v>139</v>
      </c>
      <c r="C18" s="177">
        <f>SUM(C19:C26)</f>
        <v>462</v>
      </c>
      <c r="D18" s="178">
        <f>SUM(D19:D26)</f>
        <v>470</v>
      </c>
      <c r="E18" s="179">
        <f t="shared" si="0"/>
        <v>1.0173160173160201</v>
      </c>
      <c r="F18" s="176"/>
    </row>
    <row r="19" spans="1:6" ht="24" customHeight="1">
      <c r="A19" s="175">
        <v>2010201</v>
      </c>
      <c r="B19" s="180" t="s">
        <v>128</v>
      </c>
      <c r="C19" s="177">
        <v>352</v>
      </c>
      <c r="D19" s="178">
        <v>366</v>
      </c>
      <c r="E19" s="179">
        <f t="shared" si="0"/>
        <v>1.03977272727273</v>
      </c>
      <c r="F19" s="176"/>
    </row>
    <row r="20" spans="1:6" ht="24" customHeight="1">
      <c r="A20" s="175">
        <v>2010202</v>
      </c>
      <c r="B20" s="180" t="s">
        <v>129</v>
      </c>
      <c r="C20" s="177">
        <v>0</v>
      </c>
      <c r="D20" s="178">
        <f>C20*1.03</f>
        <v>0</v>
      </c>
      <c r="E20" s="179"/>
      <c r="F20" s="176"/>
    </row>
    <row r="21" spans="1:6" ht="24" customHeight="1">
      <c r="A21" s="175">
        <v>2010203</v>
      </c>
      <c r="B21" s="181" t="s">
        <v>130</v>
      </c>
      <c r="C21" s="177">
        <v>0</v>
      </c>
      <c r="D21" s="178">
        <f>C21*1.03</f>
        <v>0</v>
      </c>
      <c r="E21" s="179"/>
      <c r="F21" s="176"/>
    </row>
    <row r="22" spans="1:6" ht="24" customHeight="1">
      <c r="A22" s="175">
        <v>2010204</v>
      </c>
      <c r="B22" s="181" t="s">
        <v>140</v>
      </c>
      <c r="C22" s="177">
        <v>19</v>
      </c>
      <c r="D22" s="178">
        <v>20</v>
      </c>
      <c r="E22" s="179">
        <f t="shared" si="0"/>
        <v>1.0526315789473699</v>
      </c>
      <c r="F22" s="176"/>
    </row>
    <row r="23" spans="1:6" ht="24" customHeight="1">
      <c r="A23" s="175">
        <v>2010205</v>
      </c>
      <c r="B23" s="181" t="s">
        <v>141</v>
      </c>
      <c r="C23" s="177">
        <v>0</v>
      </c>
      <c r="D23" s="178">
        <f>C23*1.03</f>
        <v>0</v>
      </c>
      <c r="E23" s="179"/>
      <c r="F23" s="176"/>
    </row>
    <row r="24" spans="1:6" ht="24" customHeight="1">
      <c r="A24" s="175">
        <v>2010206</v>
      </c>
      <c r="B24" s="181" t="s">
        <v>142</v>
      </c>
      <c r="C24" s="177">
        <v>0</v>
      </c>
      <c r="D24" s="178">
        <v>20</v>
      </c>
      <c r="E24" s="179"/>
      <c r="F24" s="176"/>
    </row>
    <row r="25" spans="1:6" ht="24" customHeight="1">
      <c r="A25" s="175">
        <v>2010250</v>
      </c>
      <c r="B25" s="181" t="s">
        <v>137</v>
      </c>
      <c r="C25" s="177">
        <v>0</v>
      </c>
      <c r="D25" s="178">
        <f>C25*1.03</f>
        <v>0</v>
      </c>
      <c r="E25" s="179"/>
      <c r="F25" s="176"/>
    </row>
    <row r="26" spans="1:6" ht="24" customHeight="1">
      <c r="A26" s="175">
        <v>2010299</v>
      </c>
      <c r="B26" s="181" t="s">
        <v>143</v>
      </c>
      <c r="C26" s="177">
        <v>91</v>
      </c>
      <c r="D26" s="178">
        <v>64</v>
      </c>
      <c r="E26" s="179">
        <f t="shared" si="0"/>
        <v>0.70329670329670302</v>
      </c>
      <c r="F26" s="176"/>
    </row>
    <row r="27" spans="1:6" ht="24" customHeight="1">
      <c r="A27" s="175">
        <v>20103</v>
      </c>
      <c r="B27" s="180" t="s">
        <v>144</v>
      </c>
      <c r="C27" s="177">
        <f>SUM(C28:C37)</f>
        <v>10004</v>
      </c>
      <c r="D27" s="178">
        <f>SUM(D28:D37)</f>
        <v>10800</v>
      </c>
      <c r="E27" s="179">
        <f t="shared" si="0"/>
        <v>1.0795681727309101</v>
      </c>
      <c r="F27" s="176"/>
    </row>
    <row r="28" spans="1:6" ht="24" customHeight="1">
      <c r="A28" s="175">
        <v>2010301</v>
      </c>
      <c r="B28" s="180" t="s">
        <v>128</v>
      </c>
      <c r="C28" s="177">
        <v>6337</v>
      </c>
      <c r="D28" s="178">
        <v>6950</v>
      </c>
      <c r="E28" s="179">
        <f t="shared" si="0"/>
        <v>1.0967334700962601</v>
      </c>
      <c r="F28" s="176"/>
    </row>
    <row r="29" spans="1:6" ht="24" customHeight="1">
      <c r="A29" s="175">
        <v>2010302</v>
      </c>
      <c r="B29" s="180" t="s">
        <v>129</v>
      </c>
      <c r="C29" s="177">
        <v>396</v>
      </c>
      <c r="D29" s="178">
        <v>406</v>
      </c>
      <c r="E29" s="179">
        <f t="shared" si="0"/>
        <v>1.02525252525253</v>
      </c>
      <c r="F29" s="176"/>
    </row>
    <row r="30" spans="1:6" ht="24" customHeight="1">
      <c r="A30" s="175">
        <v>2010303</v>
      </c>
      <c r="B30" s="181" t="s">
        <v>130</v>
      </c>
      <c r="C30" s="177">
        <v>142</v>
      </c>
      <c r="D30" s="178">
        <v>144</v>
      </c>
      <c r="E30" s="179">
        <f t="shared" si="0"/>
        <v>1.0140845070422499</v>
      </c>
      <c r="F30" s="176"/>
    </row>
    <row r="31" spans="1:6" ht="24" customHeight="1">
      <c r="A31" s="175">
        <v>2010304</v>
      </c>
      <c r="B31" s="181" t="s">
        <v>145</v>
      </c>
      <c r="C31" s="177">
        <v>0</v>
      </c>
      <c r="D31" s="178">
        <f t="shared" ref="D31:D36" si="1">C31*1.03</f>
        <v>0</v>
      </c>
      <c r="E31" s="179"/>
      <c r="F31" s="176"/>
    </row>
    <row r="32" spans="1:6" ht="24" customHeight="1">
      <c r="A32" s="175">
        <v>2010305</v>
      </c>
      <c r="B32" s="181" t="s">
        <v>146</v>
      </c>
      <c r="C32" s="177">
        <v>0</v>
      </c>
      <c r="D32" s="178">
        <f t="shared" si="1"/>
        <v>0</v>
      </c>
      <c r="E32" s="179"/>
      <c r="F32" s="176"/>
    </row>
    <row r="33" spans="1:6" ht="24" customHeight="1">
      <c r="A33" s="175">
        <v>2010306</v>
      </c>
      <c r="B33" s="182" t="s">
        <v>147</v>
      </c>
      <c r="C33" s="177">
        <v>150</v>
      </c>
      <c r="D33" s="178">
        <v>160</v>
      </c>
      <c r="E33" s="179">
        <f t="shared" si="0"/>
        <v>1.06666666666667</v>
      </c>
      <c r="F33" s="176"/>
    </row>
    <row r="34" spans="1:6" ht="24" customHeight="1">
      <c r="A34" s="175">
        <v>2010308</v>
      </c>
      <c r="B34" s="180" t="s">
        <v>148</v>
      </c>
      <c r="C34" s="177">
        <v>116</v>
      </c>
      <c r="D34" s="178">
        <v>162</v>
      </c>
      <c r="E34" s="179">
        <f t="shared" si="0"/>
        <v>1.3965517241379299</v>
      </c>
      <c r="F34" s="176"/>
    </row>
    <row r="35" spans="1:6" ht="24" customHeight="1">
      <c r="A35" s="175">
        <v>2010309</v>
      </c>
      <c r="B35" s="181" t="s">
        <v>149</v>
      </c>
      <c r="C35" s="177">
        <v>0</v>
      </c>
      <c r="D35" s="178">
        <f t="shared" si="1"/>
        <v>0</v>
      </c>
      <c r="E35" s="179"/>
      <c r="F35" s="176"/>
    </row>
    <row r="36" spans="1:6" ht="24" customHeight="1">
      <c r="A36" s="175">
        <v>2010350</v>
      </c>
      <c r="B36" s="181" t="s">
        <v>137</v>
      </c>
      <c r="C36" s="177">
        <v>0</v>
      </c>
      <c r="D36" s="178">
        <f t="shared" si="1"/>
        <v>0</v>
      </c>
      <c r="E36" s="179"/>
      <c r="F36" s="176"/>
    </row>
    <row r="37" spans="1:6" ht="24" customHeight="1">
      <c r="A37" s="175">
        <v>2010399</v>
      </c>
      <c r="B37" s="181" t="s">
        <v>150</v>
      </c>
      <c r="C37" s="177">
        <v>2863</v>
      </c>
      <c r="D37" s="178">
        <v>2978</v>
      </c>
      <c r="E37" s="179">
        <f t="shared" si="0"/>
        <v>1.0401676563045801</v>
      </c>
      <c r="F37" s="176"/>
    </row>
    <row r="38" spans="1:6" ht="24" customHeight="1">
      <c r="A38" s="175">
        <v>20104</v>
      </c>
      <c r="B38" s="180" t="s">
        <v>151</v>
      </c>
      <c r="C38" s="177">
        <f>SUM(C39:C48)</f>
        <v>1611</v>
      </c>
      <c r="D38" s="178">
        <f>SUM(D39:D48)</f>
        <v>1420</v>
      </c>
      <c r="E38" s="179">
        <f t="shared" si="0"/>
        <v>0.88144009931719403</v>
      </c>
      <c r="F38" s="176"/>
    </row>
    <row r="39" spans="1:6" ht="24" customHeight="1">
      <c r="A39" s="175">
        <v>2010401</v>
      </c>
      <c r="B39" s="180" t="s">
        <v>128</v>
      </c>
      <c r="C39" s="177">
        <v>428</v>
      </c>
      <c r="D39" s="178">
        <v>440</v>
      </c>
      <c r="E39" s="179">
        <f t="shared" si="0"/>
        <v>1.02803738317757</v>
      </c>
      <c r="F39" s="176"/>
    </row>
    <row r="40" spans="1:6" ht="24" customHeight="1">
      <c r="A40" s="175">
        <v>2010402</v>
      </c>
      <c r="B40" s="180" t="s">
        <v>129</v>
      </c>
      <c r="C40" s="177">
        <v>19</v>
      </c>
      <c r="D40" s="178">
        <v>20</v>
      </c>
      <c r="E40" s="179">
        <f t="shared" si="0"/>
        <v>1.0526315789473699</v>
      </c>
      <c r="F40" s="176"/>
    </row>
    <row r="41" spans="1:6" ht="24" customHeight="1">
      <c r="A41" s="175">
        <v>2010403</v>
      </c>
      <c r="B41" s="181" t="s">
        <v>130</v>
      </c>
      <c r="C41" s="177">
        <v>0</v>
      </c>
      <c r="D41" s="178">
        <f t="shared" ref="D41:D47" si="2">C41*1.03</f>
        <v>0</v>
      </c>
      <c r="E41" s="179"/>
      <c r="F41" s="176"/>
    </row>
    <row r="42" spans="1:6" ht="24" customHeight="1">
      <c r="A42" s="175">
        <v>2010404</v>
      </c>
      <c r="B42" s="181" t="s">
        <v>152</v>
      </c>
      <c r="C42" s="177">
        <v>0</v>
      </c>
      <c r="D42" s="178">
        <f t="shared" si="2"/>
        <v>0</v>
      </c>
      <c r="E42" s="179"/>
      <c r="F42" s="176"/>
    </row>
    <row r="43" spans="1:6" ht="24" customHeight="1">
      <c r="A43" s="175">
        <v>2010405</v>
      </c>
      <c r="B43" s="181" t="s">
        <v>153</v>
      </c>
      <c r="C43" s="177">
        <v>0</v>
      </c>
      <c r="D43" s="178">
        <f t="shared" si="2"/>
        <v>0</v>
      </c>
      <c r="E43" s="179"/>
      <c r="F43" s="176"/>
    </row>
    <row r="44" spans="1:6" ht="24" customHeight="1">
      <c r="A44" s="175">
        <v>2010406</v>
      </c>
      <c r="B44" s="180" t="s">
        <v>154</v>
      </c>
      <c r="C44" s="177">
        <v>0</v>
      </c>
      <c r="D44" s="178">
        <f t="shared" si="2"/>
        <v>0</v>
      </c>
      <c r="E44" s="179"/>
      <c r="F44" s="176"/>
    </row>
    <row r="45" spans="1:6" ht="24" customHeight="1">
      <c r="A45" s="175">
        <v>2010407</v>
      </c>
      <c r="B45" s="180" t="s">
        <v>155</v>
      </c>
      <c r="C45" s="177">
        <v>0</v>
      </c>
      <c r="D45" s="178">
        <f t="shared" si="2"/>
        <v>0</v>
      </c>
      <c r="E45" s="179"/>
      <c r="F45" s="176"/>
    </row>
    <row r="46" spans="1:6" ht="24" customHeight="1">
      <c r="A46" s="175">
        <v>2010408</v>
      </c>
      <c r="B46" s="180" t="s">
        <v>156</v>
      </c>
      <c r="C46" s="177">
        <v>0</v>
      </c>
      <c r="D46" s="178">
        <f t="shared" si="2"/>
        <v>0</v>
      </c>
      <c r="E46" s="179"/>
      <c r="F46" s="176"/>
    </row>
    <row r="47" spans="1:6" ht="24" customHeight="1">
      <c r="A47" s="175">
        <v>2010450</v>
      </c>
      <c r="B47" s="180" t="s">
        <v>137</v>
      </c>
      <c r="C47" s="177">
        <v>0</v>
      </c>
      <c r="D47" s="178">
        <f t="shared" si="2"/>
        <v>0</v>
      </c>
      <c r="E47" s="179"/>
      <c r="F47" s="176"/>
    </row>
    <row r="48" spans="1:6" ht="24" customHeight="1">
      <c r="A48" s="175">
        <v>2010499</v>
      </c>
      <c r="B48" s="181" t="s">
        <v>157</v>
      </c>
      <c r="C48" s="177">
        <v>1164</v>
      </c>
      <c r="D48" s="178">
        <v>960</v>
      </c>
      <c r="E48" s="179">
        <f t="shared" si="0"/>
        <v>0.82474226804123696</v>
      </c>
      <c r="F48" s="176"/>
    </row>
    <row r="49" spans="1:6" ht="24" customHeight="1">
      <c r="A49" s="175">
        <v>20105</v>
      </c>
      <c r="B49" s="181" t="s">
        <v>158</v>
      </c>
      <c r="C49" s="177">
        <f>SUM(C50:C59)</f>
        <v>513</v>
      </c>
      <c r="D49" s="178">
        <f>SUM(D50:D59)</f>
        <v>480</v>
      </c>
      <c r="E49" s="179">
        <f t="shared" si="0"/>
        <v>0.93567251461988299</v>
      </c>
      <c r="F49" s="176"/>
    </row>
    <row r="50" spans="1:6" ht="24" customHeight="1">
      <c r="A50" s="175">
        <v>2010501</v>
      </c>
      <c r="B50" s="181" t="s">
        <v>128</v>
      </c>
      <c r="C50" s="177">
        <v>209</v>
      </c>
      <c r="D50" s="178">
        <v>210</v>
      </c>
      <c r="E50" s="179">
        <f t="shared" si="0"/>
        <v>1.0047846889952201</v>
      </c>
      <c r="F50" s="176"/>
    </row>
    <row r="51" spans="1:6" ht="24" customHeight="1">
      <c r="A51" s="175">
        <v>2010502</v>
      </c>
      <c r="B51" s="176" t="s">
        <v>129</v>
      </c>
      <c r="C51" s="177">
        <v>19</v>
      </c>
      <c r="D51" s="178">
        <v>12</v>
      </c>
      <c r="E51" s="179">
        <f t="shared" si="0"/>
        <v>0.63157894736842102</v>
      </c>
      <c r="F51" s="176"/>
    </row>
    <row r="52" spans="1:6" ht="24" customHeight="1">
      <c r="A52" s="175">
        <v>2010503</v>
      </c>
      <c r="B52" s="180" t="s">
        <v>130</v>
      </c>
      <c r="C52" s="177">
        <v>0</v>
      </c>
      <c r="D52" s="178">
        <f>C52*1.03</f>
        <v>0</v>
      </c>
      <c r="E52" s="179"/>
      <c r="F52" s="176"/>
    </row>
    <row r="53" spans="1:6" ht="24" customHeight="1">
      <c r="A53" s="175">
        <v>2010504</v>
      </c>
      <c r="B53" s="180" t="s">
        <v>159</v>
      </c>
      <c r="C53" s="177">
        <v>0</v>
      </c>
      <c r="D53" s="178">
        <f>C53*1.03</f>
        <v>0</v>
      </c>
      <c r="E53" s="179"/>
      <c r="F53" s="176"/>
    </row>
    <row r="54" spans="1:6" ht="24" customHeight="1">
      <c r="A54" s="175">
        <v>2010505</v>
      </c>
      <c r="B54" s="180" t="s">
        <v>160</v>
      </c>
      <c r="C54" s="177">
        <v>27</v>
      </c>
      <c r="D54" s="178">
        <v>21</v>
      </c>
      <c r="E54" s="179">
        <f t="shared" si="0"/>
        <v>0.77777777777777801</v>
      </c>
      <c r="F54" s="176"/>
    </row>
    <row r="55" spans="1:6" ht="24" customHeight="1">
      <c r="A55" s="175">
        <v>2010506</v>
      </c>
      <c r="B55" s="181" t="s">
        <v>161</v>
      </c>
      <c r="C55" s="177">
        <v>84</v>
      </c>
      <c r="D55" s="178">
        <v>78</v>
      </c>
      <c r="E55" s="179">
        <f t="shared" si="0"/>
        <v>0.92857142857142905</v>
      </c>
      <c r="F55" s="176"/>
    </row>
    <row r="56" spans="1:6" ht="24" customHeight="1">
      <c r="A56" s="175">
        <v>2010507</v>
      </c>
      <c r="B56" s="181" t="s">
        <v>162</v>
      </c>
      <c r="C56" s="177">
        <v>12</v>
      </c>
      <c r="D56" s="178">
        <v>46</v>
      </c>
      <c r="E56" s="179">
        <f t="shared" si="0"/>
        <v>3.8333333333333299</v>
      </c>
      <c r="F56" s="176"/>
    </row>
    <row r="57" spans="1:6" ht="24" customHeight="1">
      <c r="A57" s="175">
        <v>2010508</v>
      </c>
      <c r="B57" s="181" t="s">
        <v>163</v>
      </c>
      <c r="C57" s="177">
        <v>14</v>
      </c>
      <c r="D57" s="178">
        <v>10</v>
      </c>
      <c r="E57" s="179">
        <f t="shared" si="0"/>
        <v>0.71428571428571397</v>
      </c>
      <c r="F57" s="176"/>
    </row>
    <row r="58" spans="1:6" ht="24" customHeight="1">
      <c r="A58" s="175">
        <v>2010550</v>
      </c>
      <c r="B58" s="180" t="s">
        <v>137</v>
      </c>
      <c r="C58" s="177">
        <v>0</v>
      </c>
      <c r="D58" s="178">
        <f>C58*1.03</f>
        <v>0</v>
      </c>
      <c r="E58" s="179"/>
      <c r="F58" s="176"/>
    </row>
    <row r="59" spans="1:6" ht="24" customHeight="1">
      <c r="A59" s="175">
        <v>2010599</v>
      </c>
      <c r="B59" s="181" t="s">
        <v>164</v>
      </c>
      <c r="C59" s="177">
        <v>148</v>
      </c>
      <c r="D59" s="178">
        <v>103</v>
      </c>
      <c r="E59" s="179">
        <f t="shared" si="0"/>
        <v>0.69594594594594605</v>
      </c>
      <c r="F59" s="176"/>
    </row>
    <row r="60" spans="1:6" ht="24" customHeight="1">
      <c r="A60" s="175">
        <v>20106</v>
      </c>
      <c r="B60" s="182" t="s">
        <v>165</v>
      </c>
      <c r="C60" s="177">
        <f>SUM(C61:C70)</f>
        <v>2718</v>
      </c>
      <c r="D60" s="178">
        <f>SUM(D61:D70)</f>
        <v>2541</v>
      </c>
      <c r="E60" s="179">
        <f t="shared" si="0"/>
        <v>0.93487858719646799</v>
      </c>
      <c r="F60" s="176"/>
    </row>
    <row r="61" spans="1:6" ht="24" customHeight="1">
      <c r="A61" s="175">
        <v>2010601</v>
      </c>
      <c r="B61" s="181" t="s">
        <v>128</v>
      </c>
      <c r="C61" s="177">
        <v>1395</v>
      </c>
      <c r="D61" s="178">
        <v>1452</v>
      </c>
      <c r="E61" s="179">
        <f t="shared" si="0"/>
        <v>1.04086021505376</v>
      </c>
      <c r="F61" s="176"/>
    </row>
    <row r="62" spans="1:6" ht="24" customHeight="1">
      <c r="A62" s="175">
        <v>2010602</v>
      </c>
      <c r="B62" s="176" t="s">
        <v>129</v>
      </c>
      <c r="C62" s="177">
        <v>137</v>
      </c>
      <c r="D62" s="178">
        <v>120</v>
      </c>
      <c r="E62" s="179">
        <f t="shared" si="0"/>
        <v>0.87591240875912402</v>
      </c>
      <c r="F62" s="176"/>
    </row>
    <row r="63" spans="1:6" ht="24" customHeight="1">
      <c r="A63" s="175">
        <v>2010603</v>
      </c>
      <c r="B63" s="176" t="s">
        <v>130</v>
      </c>
      <c r="C63" s="177">
        <v>0</v>
      </c>
      <c r="D63" s="178">
        <f>C63*1.03</f>
        <v>0</v>
      </c>
      <c r="E63" s="179"/>
      <c r="F63" s="176"/>
    </row>
    <row r="64" spans="1:6" ht="24" customHeight="1">
      <c r="A64" s="175">
        <v>2010604</v>
      </c>
      <c r="B64" s="176" t="s">
        <v>166</v>
      </c>
      <c r="C64" s="177">
        <v>0</v>
      </c>
      <c r="D64" s="178">
        <f>C64*1.03</f>
        <v>0</v>
      </c>
      <c r="E64" s="179"/>
      <c r="F64" s="176"/>
    </row>
    <row r="65" spans="1:6" ht="24" customHeight="1">
      <c r="A65" s="175">
        <v>2010605</v>
      </c>
      <c r="B65" s="176" t="s">
        <v>167</v>
      </c>
      <c r="C65" s="177">
        <v>21</v>
      </c>
      <c r="D65" s="178">
        <v>20</v>
      </c>
      <c r="E65" s="179">
        <f t="shared" si="0"/>
        <v>0.952380952380952</v>
      </c>
      <c r="F65" s="176"/>
    </row>
    <row r="66" spans="1:6" ht="24" customHeight="1">
      <c r="A66" s="175">
        <v>2010606</v>
      </c>
      <c r="B66" s="176" t="s">
        <v>168</v>
      </c>
      <c r="C66" s="177">
        <v>0</v>
      </c>
      <c r="D66" s="178">
        <f>C66*1.03</f>
        <v>0</v>
      </c>
      <c r="E66" s="179"/>
      <c r="F66" s="176"/>
    </row>
    <row r="67" spans="1:6" ht="24" customHeight="1">
      <c r="A67" s="175">
        <v>2010607</v>
      </c>
      <c r="B67" s="180" t="s">
        <v>169</v>
      </c>
      <c r="C67" s="177">
        <v>93</v>
      </c>
      <c r="D67" s="178">
        <v>100</v>
      </c>
      <c r="E67" s="179">
        <f t="shared" si="0"/>
        <v>1.0752688172042999</v>
      </c>
      <c r="F67" s="176"/>
    </row>
    <row r="68" spans="1:6" ht="24" customHeight="1">
      <c r="A68" s="175">
        <v>2010608</v>
      </c>
      <c r="B68" s="181" t="s">
        <v>170</v>
      </c>
      <c r="C68" s="177">
        <v>0</v>
      </c>
      <c r="D68" s="178">
        <f t="shared" ref="D68:D77" si="3">C68*1.03</f>
        <v>0</v>
      </c>
      <c r="E68" s="179"/>
      <c r="F68" s="176"/>
    </row>
    <row r="69" spans="1:6" ht="24" customHeight="1">
      <c r="A69" s="175">
        <v>2010650</v>
      </c>
      <c r="B69" s="181" t="s">
        <v>137</v>
      </c>
      <c r="C69" s="177">
        <v>0</v>
      </c>
      <c r="D69" s="178">
        <f t="shared" si="3"/>
        <v>0</v>
      </c>
      <c r="E69" s="179"/>
      <c r="F69" s="176"/>
    </row>
    <row r="70" spans="1:6" ht="24" customHeight="1">
      <c r="A70" s="175">
        <v>2010699</v>
      </c>
      <c r="B70" s="181" t="s">
        <v>171</v>
      </c>
      <c r="C70" s="177">
        <v>1072</v>
      </c>
      <c r="D70" s="178">
        <v>849</v>
      </c>
      <c r="E70" s="179">
        <f>D70/C70</f>
        <v>0.79197761194029803</v>
      </c>
      <c r="F70" s="176"/>
    </row>
    <row r="71" spans="1:6" ht="24" customHeight="1">
      <c r="A71" s="175">
        <v>20107</v>
      </c>
      <c r="B71" s="180" t="s">
        <v>172</v>
      </c>
      <c r="C71" s="183">
        <f>SUM(C72:C78)</f>
        <v>1978</v>
      </c>
      <c r="D71" s="184">
        <f>SUM(D72:D78)</f>
        <v>1800</v>
      </c>
      <c r="E71" s="179">
        <f>D71/C71</f>
        <v>0.91001011122345798</v>
      </c>
      <c r="F71" s="176"/>
    </row>
    <row r="72" spans="1:6" ht="24" customHeight="1">
      <c r="A72" s="175">
        <v>2010701</v>
      </c>
      <c r="B72" s="180" t="s">
        <v>128</v>
      </c>
      <c r="C72" s="177">
        <v>0</v>
      </c>
      <c r="D72" s="178">
        <f t="shared" si="3"/>
        <v>0</v>
      </c>
      <c r="E72" s="179"/>
      <c r="F72" s="176"/>
    </row>
    <row r="73" spans="1:6" ht="24" customHeight="1">
      <c r="A73" s="175">
        <v>2010702</v>
      </c>
      <c r="B73" s="180" t="s">
        <v>129</v>
      </c>
      <c r="C73" s="177">
        <v>0</v>
      </c>
      <c r="D73" s="178">
        <f t="shared" si="3"/>
        <v>0</v>
      </c>
      <c r="E73" s="179"/>
      <c r="F73" s="176"/>
    </row>
    <row r="74" spans="1:6" ht="24" customHeight="1">
      <c r="A74" s="175">
        <v>2010703</v>
      </c>
      <c r="B74" s="181" t="s">
        <v>130</v>
      </c>
      <c r="C74" s="177">
        <v>0</v>
      </c>
      <c r="D74" s="178">
        <f t="shared" si="3"/>
        <v>0</v>
      </c>
      <c r="E74" s="179"/>
      <c r="F74" s="176"/>
    </row>
    <row r="75" spans="1:6" ht="24" customHeight="1">
      <c r="A75" s="175">
        <v>2010704</v>
      </c>
      <c r="B75" s="180" t="s">
        <v>169</v>
      </c>
      <c r="C75" s="177">
        <v>0</v>
      </c>
      <c r="D75" s="178">
        <f t="shared" si="3"/>
        <v>0</v>
      </c>
      <c r="E75" s="179"/>
      <c r="F75" s="176"/>
    </row>
    <row r="76" spans="1:6" ht="24" customHeight="1">
      <c r="A76" s="175">
        <v>2010705</v>
      </c>
      <c r="B76" s="181" t="s">
        <v>173</v>
      </c>
      <c r="C76" s="177">
        <v>0</v>
      </c>
      <c r="D76" s="178">
        <f t="shared" si="3"/>
        <v>0</v>
      </c>
      <c r="E76" s="179"/>
      <c r="F76" s="176"/>
    </row>
    <row r="77" spans="1:6" ht="24" customHeight="1">
      <c r="A77" s="175">
        <v>2010706</v>
      </c>
      <c r="B77" s="181" t="s">
        <v>137</v>
      </c>
      <c r="C77" s="177">
        <v>0</v>
      </c>
      <c r="D77" s="178">
        <f t="shared" si="3"/>
        <v>0</v>
      </c>
      <c r="E77" s="179"/>
      <c r="F77" s="176"/>
    </row>
    <row r="78" spans="1:6" ht="24" customHeight="1">
      <c r="A78" s="175">
        <v>2010707</v>
      </c>
      <c r="B78" s="181" t="s">
        <v>174</v>
      </c>
      <c r="C78" s="177">
        <v>1978</v>
      </c>
      <c r="D78" s="178">
        <v>1800</v>
      </c>
      <c r="E78" s="179">
        <f>D78/C78</f>
        <v>0.91001011122345798</v>
      </c>
      <c r="F78" s="176"/>
    </row>
    <row r="79" spans="1:6" ht="24" customHeight="1">
      <c r="A79" s="175">
        <v>20108</v>
      </c>
      <c r="B79" s="181" t="s">
        <v>175</v>
      </c>
      <c r="C79" s="183">
        <f>SUM(C80:C87)</f>
        <v>489</v>
      </c>
      <c r="D79" s="184">
        <f>SUM(D80:D87)</f>
        <v>680</v>
      </c>
      <c r="E79" s="179">
        <f>D79/C79</f>
        <v>1.3905930470347601</v>
      </c>
      <c r="F79" s="176"/>
    </row>
    <row r="80" spans="1:6" ht="24" customHeight="1">
      <c r="A80" s="175">
        <v>2010801</v>
      </c>
      <c r="B80" s="180" t="s">
        <v>128</v>
      </c>
      <c r="C80" s="177">
        <v>293</v>
      </c>
      <c r="D80" s="178">
        <v>311</v>
      </c>
      <c r="E80" s="179">
        <f>D80/C80</f>
        <v>1.0614334470989799</v>
      </c>
      <c r="F80" s="176"/>
    </row>
    <row r="81" spans="1:6" ht="24" customHeight="1">
      <c r="A81" s="175">
        <v>2010802</v>
      </c>
      <c r="B81" s="180" t="s">
        <v>129</v>
      </c>
      <c r="C81" s="177">
        <v>8</v>
      </c>
      <c r="D81" s="178">
        <v>6</v>
      </c>
      <c r="E81" s="179">
        <f>D81/C81</f>
        <v>0.75</v>
      </c>
      <c r="F81" s="176"/>
    </row>
    <row r="82" spans="1:6" ht="24" customHeight="1">
      <c r="A82" s="175">
        <v>2010803</v>
      </c>
      <c r="B82" s="180" t="s">
        <v>130</v>
      </c>
      <c r="C82" s="177">
        <v>0</v>
      </c>
      <c r="D82" s="178">
        <f>C82*1.03</f>
        <v>0</v>
      </c>
      <c r="E82" s="179"/>
      <c r="F82" s="176"/>
    </row>
    <row r="83" spans="1:6" ht="24" customHeight="1">
      <c r="A83" s="175">
        <v>2010804</v>
      </c>
      <c r="B83" s="185" t="s">
        <v>176</v>
      </c>
      <c r="C83" s="177">
        <v>38</v>
      </c>
      <c r="D83" s="178">
        <v>50</v>
      </c>
      <c r="E83" s="179">
        <f>D83/C83</f>
        <v>1.31578947368421</v>
      </c>
      <c r="F83" s="176"/>
    </row>
    <row r="84" spans="1:6" ht="24" customHeight="1">
      <c r="A84" s="175">
        <v>2010805</v>
      </c>
      <c r="B84" s="181" t="s">
        <v>177</v>
      </c>
      <c r="C84" s="177">
        <v>0</v>
      </c>
      <c r="D84" s="178">
        <f>C84*1.03</f>
        <v>0</v>
      </c>
      <c r="E84" s="179"/>
      <c r="F84" s="176"/>
    </row>
    <row r="85" spans="1:6" ht="24" customHeight="1">
      <c r="A85" s="175">
        <v>2010806</v>
      </c>
      <c r="B85" s="181" t="s">
        <v>169</v>
      </c>
      <c r="C85" s="177">
        <v>0</v>
      </c>
      <c r="D85" s="178">
        <v>100</v>
      </c>
      <c r="E85" s="179"/>
      <c r="F85" s="176"/>
    </row>
    <row r="86" spans="1:6" ht="24" customHeight="1">
      <c r="A86" s="175">
        <v>2010850</v>
      </c>
      <c r="B86" s="181" t="s">
        <v>137</v>
      </c>
      <c r="C86" s="177">
        <v>0</v>
      </c>
      <c r="D86" s="178">
        <f>C86*1.03</f>
        <v>0</v>
      </c>
      <c r="E86" s="179"/>
      <c r="F86" s="176"/>
    </row>
    <row r="87" spans="1:6" ht="24" customHeight="1">
      <c r="A87" s="175">
        <v>2010899</v>
      </c>
      <c r="B87" s="176" t="s">
        <v>178</v>
      </c>
      <c r="C87" s="177">
        <v>150</v>
      </c>
      <c r="D87" s="178">
        <v>213</v>
      </c>
      <c r="E87" s="179">
        <f>D87/C87</f>
        <v>1.42</v>
      </c>
      <c r="F87" s="176"/>
    </row>
    <row r="88" spans="1:6" ht="24" customHeight="1">
      <c r="A88" s="175">
        <v>20109</v>
      </c>
      <c r="B88" s="180" t="s">
        <v>179</v>
      </c>
      <c r="C88" s="183">
        <f>SUM(C89:C100)</f>
        <v>0</v>
      </c>
      <c r="D88" s="178">
        <f t="shared" ref="D88:D100" si="4">C88*1.03</f>
        <v>0</v>
      </c>
      <c r="E88" s="179"/>
      <c r="F88" s="176"/>
    </row>
    <row r="89" spans="1:6" ht="24" customHeight="1">
      <c r="A89" s="175">
        <v>2010901</v>
      </c>
      <c r="B89" s="180" t="s">
        <v>128</v>
      </c>
      <c r="C89" s="177">
        <v>0</v>
      </c>
      <c r="D89" s="178">
        <f t="shared" si="4"/>
        <v>0</v>
      </c>
      <c r="E89" s="179"/>
      <c r="F89" s="176"/>
    </row>
    <row r="90" spans="1:6" ht="24" customHeight="1">
      <c r="A90" s="175">
        <v>2010902</v>
      </c>
      <c r="B90" s="181" t="s">
        <v>129</v>
      </c>
      <c r="C90" s="177">
        <v>0</v>
      </c>
      <c r="D90" s="178">
        <f t="shared" si="4"/>
        <v>0</v>
      </c>
      <c r="E90" s="179"/>
      <c r="F90" s="176"/>
    </row>
    <row r="91" spans="1:6" ht="24" customHeight="1">
      <c r="A91" s="175">
        <v>2010903</v>
      </c>
      <c r="B91" s="181" t="s">
        <v>130</v>
      </c>
      <c r="C91" s="177">
        <v>0</v>
      </c>
      <c r="D91" s="178">
        <f t="shared" si="4"/>
        <v>0</v>
      </c>
      <c r="E91" s="179"/>
      <c r="F91" s="176"/>
    </row>
    <row r="92" spans="1:6" ht="24" customHeight="1">
      <c r="A92" s="175">
        <v>2010905</v>
      </c>
      <c r="B92" s="180" t="s">
        <v>180</v>
      </c>
      <c r="C92" s="177">
        <v>0</v>
      </c>
      <c r="D92" s="178">
        <f t="shared" si="4"/>
        <v>0</v>
      </c>
      <c r="E92" s="179"/>
      <c r="F92" s="176"/>
    </row>
    <row r="93" spans="1:6" ht="24" customHeight="1">
      <c r="A93" s="175">
        <v>2010907</v>
      </c>
      <c r="B93" s="180" t="s">
        <v>181</v>
      </c>
      <c r="C93" s="177">
        <v>0</v>
      </c>
      <c r="D93" s="178">
        <f t="shared" si="4"/>
        <v>0</v>
      </c>
      <c r="E93" s="179"/>
      <c r="F93" s="176"/>
    </row>
    <row r="94" spans="1:6" ht="24" customHeight="1">
      <c r="A94" s="175">
        <v>2010908</v>
      </c>
      <c r="B94" s="180" t="s">
        <v>169</v>
      </c>
      <c r="C94" s="177">
        <v>0</v>
      </c>
      <c r="D94" s="178">
        <f t="shared" si="4"/>
        <v>0</v>
      </c>
      <c r="E94" s="179"/>
      <c r="F94" s="176"/>
    </row>
    <row r="95" spans="1:6" ht="24" customHeight="1">
      <c r="A95" s="175">
        <v>2010909</v>
      </c>
      <c r="B95" s="180" t="s">
        <v>182</v>
      </c>
      <c r="C95" s="177">
        <v>0</v>
      </c>
      <c r="D95" s="178">
        <f t="shared" si="4"/>
        <v>0</v>
      </c>
      <c r="E95" s="179"/>
      <c r="F95" s="176"/>
    </row>
    <row r="96" spans="1:6" ht="24" customHeight="1">
      <c r="A96" s="175">
        <v>2010910</v>
      </c>
      <c r="B96" s="180" t="s">
        <v>183</v>
      </c>
      <c r="C96" s="177">
        <v>0</v>
      </c>
      <c r="D96" s="178">
        <f t="shared" si="4"/>
        <v>0</v>
      </c>
      <c r="E96" s="179"/>
      <c r="F96" s="176"/>
    </row>
    <row r="97" spans="1:6" ht="24" customHeight="1">
      <c r="A97" s="175">
        <v>2010911</v>
      </c>
      <c r="B97" s="180" t="s">
        <v>184</v>
      </c>
      <c r="C97" s="177">
        <v>0</v>
      </c>
      <c r="D97" s="178">
        <f t="shared" si="4"/>
        <v>0</v>
      </c>
      <c r="E97" s="179"/>
      <c r="F97" s="176"/>
    </row>
    <row r="98" spans="1:6" ht="24" customHeight="1">
      <c r="A98" s="175">
        <v>2010912</v>
      </c>
      <c r="B98" s="180" t="s">
        <v>185</v>
      </c>
      <c r="C98" s="177">
        <v>0</v>
      </c>
      <c r="D98" s="178">
        <f t="shared" si="4"/>
        <v>0</v>
      </c>
      <c r="E98" s="179"/>
      <c r="F98" s="176"/>
    </row>
    <row r="99" spans="1:6" ht="24" customHeight="1">
      <c r="A99" s="175">
        <v>2010950</v>
      </c>
      <c r="B99" s="181" t="s">
        <v>137</v>
      </c>
      <c r="C99" s="177">
        <v>0</v>
      </c>
      <c r="D99" s="178">
        <f t="shared" si="4"/>
        <v>0</v>
      </c>
      <c r="E99" s="179"/>
      <c r="F99" s="176"/>
    </row>
    <row r="100" spans="1:6" ht="24" customHeight="1">
      <c r="A100" s="175">
        <v>2010999</v>
      </c>
      <c r="B100" s="181" t="s">
        <v>186</v>
      </c>
      <c r="C100" s="177">
        <v>0</v>
      </c>
      <c r="D100" s="178">
        <f t="shared" si="4"/>
        <v>0</v>
      </c>
      <c r="E100" s="179"/>
      <c r="F100" s="176"/>
    </row>
    <row r="101" spans="1:6" ht="24" customHeight="1">
      <c r="A101" s="175">
        <v>20110</v>
      </c>
      <c r="B101" s="186" t="s">
        <v>187</v>
      </c>
      <c r="C101" s="183">
        <f>SUM(C102:C109)</f>
        <v>1864</v>
      </c>
      <c r="D101" s="184">
        <f>SUM(D102:D109)</f>
        <v>1622</v>
      </c>
      <c r="E101" s="179">
        <f>D101/C101</f>
        <v>0.87017167381974203</v>
      </c>
      <c r="F101" s="176"/>
    </row>
    <row r="102" spans="1:6" ht="24" customHeight="1">
      <c r="A102" s="175">
        <v>2011001</v>
      </c>
      <c r="B102" s="180" t="s">
        <v>128</v>
      </c>
      <c r="C102" s="177">
        <v>1496</v>
      </c>
      <c r="D102" s="178">
        <v>1342</v>
      </c>
      <c r="E102" s="179">
        <f>D102/C102</f>
        <v>0.89705882352941202</v>
      </c>
      <c r="F102" s="176"/>
    </row>
    <row r="103" spans="1:6" ht="24" customHeight="1">
      <c r="A103" s="175">
        <v>2011002</v>
      </c>
      <c r="B103" s="180" t="s">
        <v>129</v>
      </c>
      <c r="C103" s="177">
        <v>14</v>
      </c>
      <c r="D103" s="178">
        <v>10</v>
      </c>
      <c r="E103" s="179">
        <f>D103/C103</f>
        <v>0.71428571428571397</v>
      </c>
      <c r="F103" s="176"/>
    </row>
    <row r="104" spans="1:6" ht="24" customHeight="1">
      <c r="A104" s="175">
        <v>2011003</v>
      </c>
      <c r="B104" s="180" t="s">
        <v>130</v>
      </c>
      <c r="C104" s="177">
        <v>0</v>
      </c>
      <c r="D104" s="178">
        <f>C104*1.03</f>
        <v>0</v>
      </c>
      <c r="E104" s="179"/>
      <c r="F104" s="176"/>
    </row>
    <row r="105" spans="1:6" ht="24" customHeight="1">
      <c r="A105" s="175">
        <v>2011004</v>
      </c>
      <c r="B105" s="181" t="s">
        <v>188</v>
      </c>
      <c r="C105" s="177">
        <v>0</v>
      </c>
      <c r="D105" s="178">
        <f>C105*1.03</f>
        <v>0</v>
      </c>
      <c r="E105" s="179"/>
      <c r="F105" s="176"/>
    </row>
    <row r="106" spans="1:6" ht="24" customHeight="1">
      <c r="A106" s="175">
        <v>2011005</v>
      </c>
      <c r="B106" s="181" t="s">
        <v>189</v>
      </c>
      <c r="C106" s="177">
        <v>0</v>
      </c>
      <c r="D106" s="178">
        <f>C106*1.03</f>
        <v>0</v>
      </c>
      <c r="E106" s="179"/>
      <c r="F106" s="176"/>
    </row>
    <row r="107" spans="1:6" ht="24" customHeight="1">
      <c r="A107" s="175">
        <v>2011007</v>
      </c>
      <c r="B107" s="181" t="s">
        <v>190</v>
      </c>
      <c r="C107" s="177">
        <v>0</v>
      </c>
      <c r="D107" s="178">
        <f>C107*1.03</f>
        <v>0</v>
      </c>
      <c r="E107" s="179"/>
      <c r="F107" s="176"/>
    </row>
    <row r="108" spans="1:6" ht="24" customHeight="1">
      <c r="A108" s="175">
        <v>2011008</v>
      </c>
      <c r="B108" s="180" t="s">
        <v>137</v>
      </c>
      <c r="C108" s="177">
        <v>0</v>
      </c>
      <c r="D108" s="178">
        <f>C108*1.03</f>
        <v>0</v>
      </c>
      <c r="E108" s="179"/>
      <c r="F108" s="176"/>
    </row>
    <row r="109" spans="1:6" ht="24" customHeight="1">
      <c r="A109" s="175">
        <v>2011099</v>
      </c>
      <c r="B109" s="180" t="s">
        <v>191</v>
      </c>
      <c r="C109" s="177">
        <v>354</v>
      </c>
      <c r="D109" s="178">
        <v>270</v>
      </c>
      <c r="E109" s="179">
        <f>D109/C109</f>
        <v>0.76271186440677996</v>
      </c>
      <c r="F109" s="176"/>
    </row>
    <row r="110" spans="1:6" ht="24" customHeight="1">
      <c r="A110" s="175">
        <v>20111</v>
      </c>
      <c r="B110" s="176" t="s">
        <v>192</v>
      </c>
      <c r="C110" s="183">
        <f>SUM(C111:C118)</f>
        <v>255</v>
      </c>
      <c r="D110" s="184">
        <f>SUM(D111:D118)</f>
        <v>232</v>
      </c>
      <c r="E110" s="179">
        <f>D110/C110</f>
        <v>0.90980392156862699</v>
      </c>
      <c r="F110" s="176"/>
    </row>
    <row r="111" spans="1:6" ht="24" customHeight="1">
      <c r="A111" s="175">
        <v>2011101</v>
      </c>
      <c r="B111" s="180" t="s">
        <v>128</v>
      </c>
      <c r="C111" s="177">
        <v>253</v>
      </c>
      <c r="D111" s="178">
        <v>230</v>
      </c>
      <c r="E111" s="179">
        <f>D111/C111</f>
        <v>0.90909090909090895</v>
      </c>
      <c r="F111" s="176"/>
    </row>
    <row r="112" spans="1:6" ht="24" customHeight="1">
      <c r="A112" s="175">
        <v>2011102</v>
      </c>
      <c r="B112" s="180" t="s">
        <v>129</v>
      </c>
      <c r="C112" s="177">
        <v>0</v>
      </c>
      <c r="D112" s="178">
        <f>C112*1.03</f>
        <v>0</v>
      </c>
      <c r="E112" s="179"/>
      <c r="F112" s="176"/>
    </row>
    <row r="113" spans="1:6" ht="24" customHeight="1">
      <c r="A113" s="175">
        <v>2011103</v>
      </c>
      <c r="B113" s="180" t="s">
        <v>130</v>
      </c>
      <c r="C113" s="177">
        <v>0</v>
      </c>
      <c r="D113" s="178">
        <f>C113*1.03</f>
        <v>0</v>
      </c>
      <c r="E113" s="179"/>
      <c r="F113" s="176"/>
    </row>
    <row r="114" spans="1:6" ht="24" customHeight="1">
      <c r="A114" s="175">
        <v>2011104</v>
      </c>
      <c r="B114" s="181" t="s">
        <v>193</v>
      </c>
      <c r="C114" s="177">
        <v>2</v>
      </c>
      <c r="D114" s="178">
        <v>2</v>
      </c>
      <c r="E114" s="179">
        <f>D114/C114</f>
        <v>1</v>
      </c>
      <c r="F114" s="176"/>
    </row>
    <row r="115" spans="1:6" ht="24" customHeight="1">
      <c r="A115" s="175">
        <v>2011105</v>
      </c>
      <c r="B115" s="181" t="s">
        <v>194</v>
      </c>
      <c r="C115" s="177">
        <v>0</v>
      </c>
      <c r="D115" s="178">
        <f>C115*1.03</f>
        <v>0</v>
      </c>
      <c r="E115" s="179"/>
      <c r="F115" s="176"/>
    </row>
    <row r="116" spans="1:6" ht="24" customHeight="1">
      <c r="A116" s="175">
        <v>2011106</v>
      </c>
      <c r="B116" s="180" t="s">
        <v>195</v>
      </c>
      <c r="C116" s="177">
        <v>0</v>
      </c>
      <c r="D116" s="178">
        <f>C116*1.03</f>
        <v>0</v>
      </c>
      <c r="E116" s="179"/>
      <c r="F116" s="176"/>
    </row>
    <row r="117" spans="1:6" ht="24" customHeight="1">
      <c r="A117" s="175">
        <v>2011150</v>
      </c>
      <c r="B117" s="180" t="s">
        <v>137</v>
      </c>
      <c r="C117" s="177">
        <v>0</v>
      </c>
      <c r="D117" s="178">
        <f>C117*1.03</f>
        <v>0</v>
      </c>
      <c r="E117" s="179"/>
      <c r="F117" s="176"/>
    </row>
    <row r="118" spans="1:6" ht="24" customHeight="1">
      <c r="A118" s="175">
        <v>2011199</v>
      </c>
      <c r="B118" s="181" t="s">
        <v>196</v>
      </c>
      <c r="C118" s="177">
        <v>0</v>
      </c>
      <c r="D118" s="178">
        <f>C118*1.03</f>
        <v>0</v>
      </c>
      <c r="E118" s="179"/>
      <c r="F118" s="176"/>
    </row>
    <row r="119" spans="1:6" ht="24" customHeight="1">
      <c r="A119" s="175">
        <v>20113</v>
      </c>
      <c r="B119" s="181" t="s">
        <v>197</v>
      </c>
      <c r="C119" s="183">
        <f>SUM(C120:C129)</f>
        <v>20</v>
      </c>
      <c r="D119" s="183">
        <f>SUM(D120:D129)</f>
        <v>21</v>
      </c>
      <c r="E119" s="179">
        <f>D119/C119</f>
        <v>1.05</v>
      </c>
      <c r="F119" s="176"/>
    </row>
    <row r="120" spans="1:6" ht="24" customHeight="1">
      <c r="A120" s="175">
        <v>2011301</v>
      </c>
      <c r="B120" s="181" t="s">
        <v>128</v>
      </c>
      <c r="C120" s="177">
        <v>0</v>
      </c>
      <c r="D120" s="178">
        <f>C120*1.03</f>
        <v>0</v>
      </c>
      <c r="E120" s="179"/>
      <c r="F120" s="176"/>
    </row>
    <row r="121" spans="1:6" ht="24" customHeight="1">
      <c r="A121" s="175">
        <v>2011302</v>
      </c>
      <c r="B121" s="176" t="s">
        <v>129</v>
      </c>
      <c r="C121" s="177">
        <v>0</v>
      </c>
      <c r="D121" s="178">
        <f>C121*1.03</f>
        <v>0</v>
      </c>
      <c r="E121" s="179"/>
      <c r="F121" s="176"/>
    </row>
    <row r="122" spans="1:6" ht="24" customHeight="1">
      <c r="A122" s="175">
        <v>2011303</v>
      </c>
      <c r="B122" s="180" t="s">
        <v>130</v>
      </c>
      <c r="C122" s="177">
        <v>0</v>
      </c>
      <c r="D122" s="178">
        <f>C122*1.03</f>
        <v>0</v>
      </c>
      <c r="E122" s="179"/>
      <c r="F122" s="176"/>
    </row>
    <row r="123" spans="1:6" ht="24" customHeight="1">
      <c r="A123" s="175">
        <v>2011304</v>
      </c>
      <c r="B123" s="180" t="s">
        <v>198</v>
      </c>
      <c r="C123" s="177">
        <v>0</v>
      </c>
      <c r="D123" s="178">
        <f>C123*1.03</f>
        <v>0</v>
      </c>
      <c r="E123" s="179"/>
      <c r="F123" s="176"/>
    </row>
    <row r="124" spans="1:6" ht="24" customHeight="1">
      <c r="A124" s="175">
        <v>2011305</v>
      </c>
      <c r="B124" s="180" t="s">
        <v>199</v>
      </c>
      <c r="C124" s="177">
        <v>20</v>
      </c>
      <c r="D124" s="178">
        <v>21</v>
      </c>
      <c r="E124" s="179">
        <f>D124/C124</f>
        <v>1.05</v>
      </c>
      <c r="F124" s="176"/>
    </row>
    <row r="125" spans="1:6" ht="24" customHeight="1">
      <c r="A125" s="175">
        <v>2011306</v>
      </c>
      <c r="B125" s="181" t="s">
        <v>200</v>
      </c>
      <c r="C125" s="177">
        <v>0</v>
      </c>
      <c r="D125" s="178">
        <f>C125*1.03</f>
        <v>0</v>
      </c>
      <c r="E125" s="179"/>
      <c r="F125" s="176"/>
    </row>
    <row r="126" spans="1:6" ht="24" customHeight="1">
      <c r="A126" s="175">
        <v>2011307</v>
      </c>
      <c r="B126" s="180" t="s">
        <v>201</v>
      </c>
      <c r="C126" s="177">
        <v>0</v>
      </c>
      <c r="D126" s="178">
        <f>C126*1.03</f>
        <v>0</v>
      </c>
      <c r="E126" s="179"/>
      <c r="F126" s="176"/>
    </row>
    <row r="127" spans="1:6" ht="24" customHeight="1">
      <c r="A127" s="175">
        <v>2011308</v>
      </c>
      <c r="B127" s="180" t="s">
        <v>202</v>
      </c>
      <c r="C127" s="177">
        <v>0</v>
      </c>
      <c r="D127" s="178">
        <f>C127*1.03</f>
        <v>0</v>
      </c>
      <c r="E127" s="179"/>
      <c r="F127" s="176"/>
    </row>
    <row r="128" spans="1:6" ht="24" customHeight="1">
      <c r="A128" s="175">
        <v>2011350</v>
      </c>
      <c r="B128" s="180" t="s">
        <v>203</v>
      </c>
      <c r="C128" s="177">
        <v>0</v>
      </c>
      <c r="D128" s="178">
        <f>C128*1.03</f>
        <v>0</v>
      </c>
      <c r="E128" s="179"/>
      <c r="F128" s="176"/>
    </row>
    <row r="129" spans="1:6" ht="24" customHeight="1">
      <c r="A129" s="175">
        <v>2011399</v>
      </c>
      <c r="B129" s="180" t="s">
        <v>204</v>
      </c>
      <c r="C129" s="177">
        <v>0</v>
      </c>
      <c r="D129" s="178">
        <f>C129*1.03</f>
        <v>0</v>
      </c>
      <c r="E129" s="179"/>
      <c r="F129" s="176"/>
    </row>
    <row r="130" spans="1:6" ht="24" customHeight="1">
      <c r="A130" s="175">
        <v>20114</v>
      </c>
      <c r="B130" s="180" t="s">
        <v>205</v>
      </c>
      <c r="C130" s="183">
        <f>SUM(C131:C136)</f>
        <v>87</v>
      </c>
      <c r="D130" s="184">
        <f>SUM(D131:D136)</f>
        <v>90</v>
      </c>
      <c r="E130" s="179">
        <f>D130/C130</f>
        <v>1.0344827586206899</v>
      </c>
      <c r="F130" s="176"/>
    </row>
    <row r="131" spans="1:6" ht="24" customHeight="1">
      <c r="A131" s="175">
        <v>2011401</v>
      </c>
      <c r="B131" s="180" t="s">
        <v>128</v>
      </c>
      <c r="C131" s="177">
        <v>0</v>
      </c>
      <c r="D131" s="178">
        <f>C131*1.03</f>
        <v>0</v>
      </c>
      <c r="E131" s="179"/>
      <c r="F131" s="176"/>
    </row>
    <row r="132" spans="1:6" ht="24" customHeight="1">
      <c r="A132" s="175">
        <v>2011402</v>
      </c>
      <c r="B132" s="180" t="s">
        <v>129</v>
      </c>
      <c r="C132" s="177">
        <v>0</v>
      </c>
      <c r="D132" s="178">
        <f>C132*1.03</f>
        <v>0</v>
      </c>
      <c r="E132" s="179"/>
      <c r="F132" s="176"/>
    </row>
    <row r="133" spans="1:6" ht="24" customHeight="1">
      <c r="A133" s="175">
        <v>2011403</v>
      </c>
      <c r="B133" s="181" t="s">
        <v>130</v>
      </c>
      <c r="C133" s="177">
        <v>0</v>
      </c>
      <c r="D133" s="178">
        <f>C133*1.03</f>
        <v>0</v>
      </c>
      <c r="E133" s="179"/>
      <c r="F133" s="176"/>
    </row>
    <row r="134" spans="1:6" ht="24" customHeight="1">
      <c r="A134" s="175">
        <v>2011404</v>
      </c>
      <c r="B134" s="181" t="s">
        <v>206</v>
      </c>
      <c r="C134" s="177">
        <v>55</v>
      </c>
      <c r="D134" s="178">
        <v>60</v>
      </c>
      <c r="E134" s="179">
        <f>D134/C134</f>
        <v>1.0909090909090899</v>
      </c>
      <c r="F134" s="176"/>
    </row>
    <row r="135" spans="1:6" ht="24" customHeight="1">
      <c r="A135" s="175">
        <v>2011405</v>
      </c>
      <c r="B135" s="181" t="s">
        <v>137</v>
      </c>
      <c r="C135" s="177">
        <v>0</v>
      </c>
      <c r="D135" s="178">
        <f t="shared" ref="D135:D143" si="5">C135*1.03</f>
        <v>0</v>
      </c>
      <c r="E135" s="179"/>
      <c r="F135" s="176"/>
    </row>
    <row r="136" spans="1:6" ht="24" customHeight="1">
      <c r="A136" s="175">
        <v>2011499</v>
      </c>
      <c r="B136" s="176" t="s">
        <v>207</v>
      </c>
      <c r="C136" s="177">
        <v>32</v>
      </c>
      <c r="D136" s="178">
        <v>30</v>
      </c>
      <c r="E136" s="179">
        <f>D136/C136</f>
        <v>0.9375</v>
      </c>
      <c r="F136" s="176"/>
    </row>
    <row r="137" spans="1:6" ht="24" customHeight="1">
      <c r="A137" s="175">
        <v>20123</v>
      </c>
      <c r="B137" s="180" t="s">
        <v>208</v>
      </c>
      <c r="C137" s="183">
        <f>SUM(C138:C143)</f>
        <v>0</v>
      </c>
      <c r="D137" s="178">
        <f t="shared" si="5"/>
        <v>0</v>
      </c>
      <c r="E137" s="179"/>
      <c r="F137" s="176"/>
    </row>
    <row r="138" spans="1:6" ht="24" customHeight="1">
      <c r="A138" s="175">
        <v>2012301</v>
      </c>
      <c r="B138" s="180" t="s">
        <v>128</v>
      </c>
      <c r="C138" s="177">
        <v>0</v>
      </c>
      <c r="D138" s="178">
        <f t="shared" si="5"/>
        <v>0</v>
      </c>
      <c r="E138" s="179"/>
      <c r="F138" s="176"/>
    </row>
    <row r="139" spans="1:6" ht="24" customHeight="1">
      <c r="A139" s="175">
        <v>2012302</v>
      </c>
      <c r="B139" s="181" t="s">
        <v>129</v>
      </c>
      <c r="C139" s="177">
        <v>0</v>
      </c>
      <c r="D139" s="178">
        <f t="shared" si="5"/>
        <v>0</v>
      </c>
      <c r="E139" s="179"/>
      <c r="F139" s="176"/>
    </row>
    <row r="140" spans="1:6" ht="24" customHeight="1">
      <c r="A140" s="175">
        <v>2012303</v>
      </c>
      <c r="B140" s="181" t="s">
        <v>130</v>
      </c>
      <c r="C140" s="177">
        <v>0</v>
      </c>
      <c r="D140" s="178">
        <f t="shared" si="5"/>
        <v>0</v>
      </c>
      <c r="E140" s="179"/>
      <c r="F140" s="176"/>
    </row>
    <row r="141" spans="1:6" ht="24" customHeight="1">
      <c r="A141" s="175">
        <v>2012304</v>
      </c>
      <c r="B141" s="181" t="s">
        <v>209</v>
      </c>
      <c r="C141" s="177"/>
      <c r="D141" s="178">
        <f t="shared" si="5"/>
        <v>0</v>
      </c>
      <c r="E141" s="179"/>
      <c r="F141" s="176"/>
    </row>
    <row r="142" spans="1:6" ht="24" customHeight="1">
      <c r="A142" s="175">
        <v>2012350</v>
      </c>
      <c r="B142" s="176" t="s">
        <v>210</v>
      </c>
      <c r="C142" s="177">
        <v>0</v>
      </c>
      <c r="D142" s="178">
        <f t="shared" si="5"/>
        <v>0</v>
      </c>
      <c r="E142" s="179"/>
      <c r="F142" s="176"/>
    </row>
    <row r="143" spans="1:6" ht="24" customHeight="1">
      <c r="A143" s="175">
        <v>2012399</v>
      </c>
      <c r="B143" s="180" t="s">
        <v>211</v>
      </c>
      <c r="C143" s="177">
        <v>0</v>
      </c>
      <c r="D143" s="178">
        <f t="shared" si="5"/>
        <v>0</v>
      </c>
      <c r="E143" s="179"/>
      <c r="F143" s="176"/>
    </row>
    <row r="144" spans="1:6" ht="24" customHeight="1">
      <c r="A144" s="175">
        <v>20125</v>
      </c>
      <c r="B144" s="181" t="s">
        <v>212</v>
      </c>
      <c r="C144" s="183">
        <f>SUM(C145:C149)</f>
        <v>155</v>
      </c>
      <c r="D144" s="184">
        <f>SUM(D145:D149)</f>
        <v>180</v>
      </c>
      <c r="E144" s="179">
        <f>D144/C144</f>
        <v>1.1612903225806499</v>
      </c>
      <c r="F144" s="176"/>
    </row>
    <row r="145" spans="1:6" ht="24" customHeight="1">
      <c r="A145" s="175">
        <v>2012501</v>
      </c>
      <c r="B145" s="181" t="s">
        <v>128</v>
      </c>
      <c r="C145" s="177">
        <v>104</v>
      </c>
      <c r="D145" s="178">
        <v>110</v>
      </c>
      <c r="E145" s="179">
        <f>D145/C145</f>
        <v>1.0576923076923099</v>
      </c>
      <c r="F145" s="176"/>
    </row>
    <row r="146" spans="1:6" ht="24" customHeight="1">
      <c r="A146" s="175">
        <v>2012502</v>
      </c>
      <c r="B146" s="181" t="s">
        <v>129</v>
      </c>
      <c r="C146" s="177">
        <v>0</v>
      </c>
      <c r="D146" s="178">
        <f>C146*1.03</f>
        <v>0</v>
      </c>
      <c r="E146" s="179"/>
      <c r="F146" s="176"/>
    </row>
    <row r="147" spans="1:6" ht="24" customHeight="1">
      <c r="A147" s="175">
        <v>2012503</v>
      </c>
      <c r="B147" s="180" t="s">
        <v>130</v>
      </c>
      <c r="C147" s="177">
        <v>0</v>
      </c>
      <c r="D147" s="178">
        <f>C147*1.03</f>
        <v>0</v>
      </c>
      <c r="E147" s="179"/>
      <c r="F147" s="176"/>
    </row>
    <row r="148" spans="1:6" ht="24" customHeight="1">
      <c r="A148" s="175">
        <v>2012504</v>
      </c>
      <c r="B148" s="182" t="s">
        <v>213</v>
      </c>
      <c r="C148" s="177">
        <v>21</v>
      </c>
      <c r="D148" s="178">
        <v>30</v>
      </c>
      <c r="E148" s="179">
        <f>D148/C148</f>
        <v>1.4285714285714299</v>
      </c>
      <c r="F148" s="176"/>
    </row>
    <row r="149" spans="1:6" ht="24" customHeight="1">
      <c r="A149" s="175">
        <v>2012599</v>
      </c>
      <c r="B149" s="180" t="s">
        <v>214</v>
      </c>
      <c r="C149" s="177">
        <v>30</v>
      </c>
      <c r="D149" s="178">
        <v>40</v>
      </c>
      <c r="E149" s="179">
        <f>D149/C149</f>
        <v>1.3333333333333299</v>
      </c>
      <c r="F149" s="176"/>
    </row>
    <row r="150" spans="1:6" ht="24" customHeight="1">
      <c r="A150" s="175">
        <v>20126</v>
      </c>
      <c r="B150" s="181" t="s">
        <v>215</v>
      </c>
      <c r="C150" s="183">
        <f>SUM(C151:C155)</f>
        <v>90</v>
      </c>
      <c r="D150" s="184">
        <f>SUM(D151:D155)</f>
        <v>95</v>
      </c>
      <c r="E150" s="179">
        <f>D150/C150</f>
        <v>1.05555555555556</v>
      </c>
      <c r="F150" s="176"/>
    </row>
    <row r="151" spans="1:6" ht="24" customHeight="1">
      <c r="A151" s="175">
        <v>2012601</v>
      </c>
      <c r="B151" s="181" t="s">
        <v>128</v>
      </c>
      <c r="C151" s="177">
        <v>57</v>
      </c>
      <c r="D151" s="178">
        <v>60</v>
      </c>
      <c r="E151" s="179">
        <f>D151/C151</f>
        <v>1.0526315789473699</v>
      </c>
      <c r="F151" s="176"/>
    </row>
    <row r="152" spans="1:6" ht="24" customHeight="1">
      <c r="A152" s="175">
        <v>2012602</v>
      </c>
      <c r="B152" s="181" t="s">
        <v>129</v>
      </c>
      <c r="C152" s="177">
        <v>0</v>
      </c>
      <c r="D152" s="178">
        <f>C152*1.03</f>
        <v>0</v>
      </c>
      <c r="E152" s="179"/>
      <c r="F152" s="176"/>
    </row>
    <row r="153" spans="1:6" ht="24" customHeight="1">
      <c r="A153" s="175">
        <v>2012603</v>
      </c>
      <c r="B153" s="176" t="s">
        <v>130</v>
      </c>
      <c r="C153" s="177">
        <v>0</v>
      </c>
      <c r="D153" s="178">
        <f>C153*1.03</f>
        <v>0</v>
      </c>
      <c r="E153" s="179"/>
      <c r="F153" s="176"/>
    </row>
    <row r="154" spans="1:6" ht="24" customHeight="1">
      <c r="A154" s="175">
        <v>2012604</v>
      </c>
      <c r="B154" s="180" t="s">
        <v>142</v>
      </c>
      <c r="C154" s="187">
        <v>0</v>
      </c>
      <c r="D154" s="178">
        <f>C154*1.03</f>
        <v>0</v>
      </c>
      <c r="E154" s="179"/>
      <c r="F154" s="176"/>
    </row>
    <row r="155" spans="1:6" ht="24" customHeight="1">
      <c r="A155" s="175">
        <v>2012699</v>
      </c>
      <c r="B155" s="180" t="s">
        <v>216</v>
      </c>
      <c r="C155" s="177">
        <v>33</v>
      </c>
      <c r="D155" s="178">
        <v>35</v>
      </c>
      <c r="E155" s="179">
        <f>D155/C155</f>
        <v>1.0606060606060601</v>
      </c>
      <c r="F155" s="176"/>
    </row>
    <row r="156" spans="1:6" ht="24" customHeight="1">
      <c r="A156" s="175">
        <v>20128</v>
      </c>
      <c r="B156" s="181" t="s">
        <v>217</v>
      </c>
      <c r="C156" s="183">
        <f>SUM(C157:C162)</f>
        <v>280</v>
      </c>
      <c r="D156" s="184">
        <f>SUM(D157:D162)</f>
        <v>291</v>
      </c>
      <c r="E156" s="179">
        <f>D156/C156</f>
        <v>1.0392857142857099</v>
      </c>
      <c r="F156" s="176"/>
    </row>
    <row r="157" spans="1:6" ht="24" customHeight="1">
      <c r="A157" s="175">
        <v>2012801</v>
      </c>
      <c r="B157" s="181" t="s">
        <v>128</v>
      </c>
      <c r="C157" s="177">
        <v>200</v>
      </c>
      <c r="D157" s="178">
        <f>C157*1.03</f>
        <v>206</v>
      </c>
      <c r="E157" s="179">
        <f>D157/C157</f>
        <v>1.03</v>
      </c>
      <c r="F157" s="176"/>
    </row>
    <row r="158" spans="1:6" ht="24" customHeight="1">
      <c r="A158" s="175">
        <v>2012802</v>
      </c>
      <c r="B158" s="181" t="s">
        <v>129</v>
      </c>
      <c r="C158" s="177">
        <v>0</v>
      </c>
      <c r="D158" s="178">
        <f>C158*1.03</f>
        <v>0</v>
      </c>
      <c r="E158" s="179"/>
      <c r="F158" s="176"/>
    </row>
    <row r="159" spans="1:6" ht="24" customHeight="1">
      <c r="A159" s="175">
        <v>2012803</v>
      </c>
      <c r="B159" s="180" t="s">
        <v>130</v>
      </c>
      <c r="C159" s="177">
        <v>0</v>
      </c>
      <c r="D159" s="178">
        <f>C159*1.03</f>
        <v>0</v>
      </c>
      <c r="E159" s="179"/>
      <c r="F159" s="176"/>
    </row>
    <row r="160" spans="1:6" ht="24" customHeight="1">
      <c r="A160" s="175">
        <v>2012804</v>
      </c>
      <c r="B160" s="180" t="s">
        <v>218</v>
      </c>
      <c r="C160" s="177">
        <v>15</v>
      </c>
      <c r="D160" s="178">
        <v>15</v>
      </c>
      <c r="E160" s="179">
        <f>D160/C160</f>
        <v>1</v>
      </c>
      <c r="F160" s="176"/>
    </row>
    <row r="161" spans="1:6" ht="24" customHeight="1">
      <c r="A161" s="175">
        <v>2012850</v>
      </c>
      <c r="B161" s="181" t="s">
        <v>137</v>
      </c>
      <c r="C161" s="177">
        <v>0</v>
      </c>
      <c r="D161" s="178">
        <f>C161*1.03</f>
        <v>0</v>
      </c>
      <c r="E161" s="179"/>
      <c r="F161" s="176"/>
    </row>
    <row r="162" spans="1:6" ht="24" customHeight="1">
      <c r="A162" s="175">
        <v>2012899</v>
      </c>
      <c r="B162" s="181" t="s">
        <v>219</v>
      </c>
      <c r="C162" s="177">
        <v>65</v>
      </c>
      <c r="D162" s="178">
        <v>70</v>
      </c>
      <c r="E162" s="179">
        <f>D162/C162</f>
        <v>1.07692307692308</v>
      </c>
      <c r="F162" s="176"/>
    </row>
    <row r="163" spans="1:6" ht="24" customHeight="1">
      <c r="A163" s="175">
        <v>20129</v>
      </c>
      <c r="B163" s="181" t="s">
        <v>220</v>
      </c>
      <c r="C163" s="183">
        <f>SUM(C164:C169)</f>
        <v>2294</v>
      </c>
      <c r="D163" s="184">
        <f>SUM(D164:D169)</f>
        <v>2383</v>
      </c>
      <c r="E163" s="179">
        <f>D163/C163</f>
        <v>1.03879686137751</v>
      </c>
      <c r="F163" s="176"/>
    </row>
    <row r="164" spans="1:6" ht="24" customHeight="1">
      <c r="A164" s="175">
        <v>2012901</v>
      </c>
      <c r="B164" s="181" t="s">
        <v>128</v>
      </c>
      <c r="C164" s="177">
        <v>1552</v>
      </c>
      <c r="D164" s="178">
        <v>1598</v>
      </c>
      <c r="E164" s="179">
        <f>D164/C164</f>
        <v>1.0296391752577301</v>
      </c>
      <c r="F164" s="176"/>
    </row>
    <row r="165" spans="1:6" ht="24" customHeight="1">
      <c r="A165" s="175">
        <v>2012902</v>
      </c>
      <c r="B165" s="180" t="s">
        <v>129</v>
      </c>
      <c r="C165" s="177">
        <v>39</v>
      </c>
      <c r="D165" s="178">
        <v>42</v>
      </c>
      <c r="E165" s="179">
        <f>D165/C165</f>
        <v>1.07692307692308</v>
      </c>
      <c r="F165" s="176"/>
    </row>
    <row r="166" spans="1:6" ht="24" customHeight="1">
      <c r="A166" s="175">
        <v>2012903</v>
      </c>
      <c r="B166" s="180" t="s">
        <v>130</v>
      </c>
      <c r="C166" s="177">
        <v>0</v>
      </c>
      <c r="D166" s="178">
        <f>C166*1.03</f>
        <v>0</v>
      </c>
      <c r="E166" s="179"/>
      <c r="F166" s="176"/>
    </row>
    <row r="167" spans="1:6" ht="24" customHeight="1">
      <c r="A167" s="175">
        <v>2012906</v>
      </c>
      <c r="B167" s="180" t="s">
        <v>221</v>
      </c>
      <c r="C167" s="177">
        <v>0</v>
      </c>
      <c r="D167" s="178">
        <f>C167*1.03</f>
        <v>0</v>
      </c>
      <c r="E167" s="179"/>
      <c r="F167" s="176"/>
    </row>
    <row r="168" spans="1:6" ht="24" customHeight="1">
      <c r="A168" s="175">
        <v>2012950</v>
      </c>
      <c r="B168" s="181" t="s">
        <v>137</v>
      </c>
      <c r="C168" s="177">
        <v>0</v>
      </c>
      <c r="D168" s="178">
        <f>C168*1.03</f>
        <v>0</v>
      </c>
      <c r="E168" s="179"/>
      <c r="F168" s="176"/>
    </row>
    <row r="169" spans="1:6" ht="24" customHeight="1">
      <c r="A169" s="175">
        <v>2012999</v>
      </c>
      <c r="B169" s="181" t="s">
        <v>222</v>
      </c>
      <c r="C169" s="177">
        <v>703</v>
      </c>
      <c r="D169" s="178">
        <v>743</v>
      </c>
      <c r="E169" s="179">
        <f>D169/C169</f>
        <v>1.05689900426743</v>
      </c>
      <c r="F169" s="176"/>
    </row>
    <row r="170" spans="1:6" ht="24" customHeight="1">
      <c r="A170" s="175">
        <v>20131</v>
      </c>
      <c r="B170" s="181" t="s">
        <v>223</v>
      </c>
      <c r="C170" s="183">
        <f>SUM(C171:C176)</f>
        <v>654</v>
      </c>
      <c r="D170" s="184">
        <f>SUM(D171:D176)</f>
        <v>674</v>
      </c>
      <c r="E170" s="179">
        <f>D170/C170</f>
        <v>1.0305810397553501</v>
      </c>
      <c r="F170" s="176"/>
    </row>
    <row r="171" spans="1:6" ht="24" customHeight="1">
      <c r="A171" s="175">
        <v>2013101</v>
      </c>
      <c r="B171" s="180" t="s">
        <v>128</v>
      </c>
      <c r="C171" s="177">
        <v>89</v>
      </c>
      <c r="D171" s="178">
        <v>92</v>
      </c>
      <c r="E171" s="179">
        <f>D171/C171</f>
        <v>1.0337078651685401</v>
      </c>
      <c r="F171" s="176"/>
    </row>
    <row r="172" spans="1:6" ht="24" customHeight="1">
      <c r="A172" s="175">
        <v>2013102</v>
      </c>
      <c r="B172" s="180" t="s">
        <v>129</v>
      </c>
      <c r="C172" s="177">
        <v>8</v>
      </c>
      <c r="D172" s="178">
        <v>8</v>
      </c>
      <c r="E172" s="179">
        <f>D172/C172</f>
        <v>1</v>
      </c>
      <c r="F172" s="176"/>
    </row>
    <row r="173" spans="1:6" ht="24" customHeight="1">
      <c r="A173" s="175">
        <v>2013103</v>
      </c>
      <c r="B173" s="180" t="s">
        <v>130</v>
      </c>
      <c r="C173" s="177">
        <v>0</v>
      </c>
      <c r="D173" s="178">
        <f>C173*1.03</f>
        <v>0</v>
      </c>
      <c r="E173" s="179"/>
      <c r="F173" s="176"/>
    </row>
    <row r="174" spans="1:6" ht="24" customHeight="1">
      <c r="A174" s="175">
        <v>2013105</v>
      </c>
      <c r="B174" s="180" t="s">
        <v>224</v>
      </c>
      <c r="C174" s="177">
        <v>0</v>
      </c>
      <c r="D174" s="178">
        <f>C174*1.03</f>
        <v>0</v>
      </c>
      <c r="E174" s="179"/>
      <c r="F174" s="176"/>
    </row>
    <row r="175" spans="1:6" ht="24" customHeight="1">
      <c r="A175" s="175">
        <v>2013150</v>
      </c>
      <c r="B175" s="180" t="s">
        <v>137</v>
      </c>
      <c r="C175" s="177">
        <v>0</v>
      </c>
      <c r="D175" s="178">
        <f>C175*1.03</f>
        <v>0</v>
      </c>
      <c r="E175" s="179"/>
      <c r="F175" s="176"/>
    </row>
    <row r="176" spans="1:6" ht="24" customHeight="1">
      <c r="A176" s="175">
        <v>2013199</v>
      </c>
      <c r="B176" s="181" t="s">
        <v>225</v>
      </c>
      <c r="C176" s="177">
        <v>557</v>
      </c>
      <c r="D176" s="178">
        <v>574</v>
      </c>
      <c r="E176" s="179">
        <f>D176/C176</f>
        <v>1.03052064631957</v>
      </c>
      <c r="F176" s="176"/>
    </row>
    <row r="177" spans="1:6" ht="24" customHeight="1">
      <c r="A177" s="175">
        <v>20132</v>
      </c>
      <c r="B177" s="181" t="s">
        <v>226</v>
      </c>
      <c r="C177" s="183">
        <f>SUM(C178:C183)</f>
        <v>234</v>
      </c>
      <c r="D177" s="184">
        <f>SUM(D178:D183)</f>
        <v>254</v>
      </c>
      <c r="E177" s="179">
        <f>D177/C177</f>
        <v>1.0854700854700901</v>
      </c>
      <c r="F177" s="176"/>
    </row>
    <row r="178" spans="1:6" ht="24" customHeight="1">
      <c r="A178" s="175">
        <v>2013201</v>
      </c>
      <c r="B178" s="176" t="s">
        <v>128</v>
      </c>
      <c r="C178" s="177">
        <v>35</v>
      </c>
      <c r="D178" s="178">
        <v>106</v>
      </c>
      <c r="E178" s="179">
        <f>D178/C178</f>
        <v>3.0285714285714298</v>
      </c>
      <c r="F178" s="176"/>
    </row>
    <row r="179" spans="1:6" ht="24" customHeight="1">
      <c r="A179" s="175">
        <v>2013202</v>
      </c>
      <c r="B179" s="180" t="s">
        <v>129</v>
      </c>
      <c r="C179" s="177">
        <v>0</v>
      </c>
      <c r="D179" s="178">
        <f>C179*1.03</f>
        <v>0</v>
      </c>
      <c r="E179" s="179"/>
      <c r="F179" s="176"/>
    </row>
    <row r="180" spans="1:6" ht="24" customHeight="1">
      <c r="A180" s="175">
        <v>2013203</v>
      </c>
      <c r="B180" s="180" t="s">
        <v>130</v>
      </c>
      <c r="C180" s="177">
        <v>0</v>
      </c>
      <c r="D180" s="178">
        <f>C180*1.03</f>
        <v>0</v>
      </c>
      <c r="E180" s="179"/>
      <c r="F180" s="176"/>
    </row>
    <row r="181" spans="1:6" ht="24" customHeight="1">
      <c r="A181" s="175">
        <v>2013204</v>
      </c>
      <c r="B181" s="180" t="s">
        <v>227</v>
      </c>
      <c r="C181" s="177">
        <v>0</v>
      </c>
      <c r="D181" s="178">
        <f>C181*1.03</f>
        <v>0</v>
      </c>
      <c r="E181" s="179"/>
      <c r="F181" s="176"/>
    </row>
    <row r="182" spans="1:6" ht="24" customHeight="1">
      <c r="A182" s="175">
        <v>2013250</v>
      </c>
      <c r="B182" s="180" t="s">
        <v>137</v>
      </c>
      <c r="C182" s="177">
        <v>0</v>
      </c>
      <c r="D182" s="178">
        <f>C182*1.03</f>
        <v>0</v>
      </c>
      <c r="E182" s="179"/>
      <c r="F182" s="176"/>
    </row>
    <row r="183" spans="1:6" ht="24" customHeight="1">
      <c r="A183" s="175">
        <v>2013299</v>
      </c>
      <c r="B183" s="181" t="s">
        <v>228</v>
      </c>
      <c r="C183" s="177">
        <v>199</v>
      </c>
      <c r="D183" s="178">
        <v>148</v>
      </c>
      <c r="E183" s="179">
        <f>D183/C183</f>
        <v>0.74371859296482401</v>
      </c>
      <c r="F183" s="176"/>
    </row>
    <row r="184" spans="1:6" ht="24" customHeight="1">
      <c r="A184" s="175">
        <v>20133</v>
      </c>
      <c r="B184" s="181" t="s">
        <v>229</v>
      </c>
      <c r="C184" s="183">
        <f>SUM(C185:C190)</f>
        <v>140</v>
      </c>
      <c r="D184" s="184">
        <f>SUM(D185:D190)</f>
        <v>159</v>
      </c>
      <c r="E184" s="179">
        <f>D184/C184</f>
        <v>1.1357142857142899</v>
      </c>
      <c r="F184" s="176"/>
    </row>
    <row r="185" spans="1:6" ht="24" customHeight="1">
      <c r="A185" s="175">
        <v>2013301</v>
      </c>
      <c r="B185" s="181" t="s">
        <v>128</v>
      </c>
      <c r="C185" s="177">
        <v>26</v>
      </c>
      <c r="D185" s="178">
        <v>89</v>
      </c>
      <c r="E185" s="179">
        <f>D185/C185</f>
        <v>3.4230769230769198</v>
      </c>
      <c r="F185" s="176"/>
    </row>
    <row r="186" spans="1:6" ht="24" customHeight="1">
      <c r="A186" s="175">
        <v>2013302</v>
      </c>
      <c r="B186" s="180" t="s">
        <v>129</v>
      </c>
      <c r="C186" s="177">
        <v>0</v>
      </c>
      <c r="D186" s="178">
        <f>C186*1.03</f>
        <v>0</v>
      </c>
      <c r="E186" s="179"/>
      <c r="F186" s="176"/>
    </row>
    <row r="187" spans="1:6" ht="24" customHeight="1">
      <c r="A187" s="175">
        <v>2013303</v>
      </c>
      <c r="B187" s="180" t="s">
        <v>130</v>
      </c>
      <c r="C187" s="177">
        <v>0</v>
      </c>
      <c r="D187" s="178">
        <f>C187*1.03</f>
        <v>0</v>
      </c>
      <c r="E187" s="179"/>
      <c r="F187" s="176"/>
    </row>
    <row r="188" spans="1:6" ht="24" customHeight="1">
      <c r="A188" s="53">
        <v>2013304</v>
      </c>
      <c r="B188" s="180" t="s">
        <v>230</v>
      </c>
      <c r="C188" s="177">
        <v>15</v>
      </c>
      <c r="D188" s="178">
        <v>16</v>
      </c>
      <c r="E188" s="179">
        <f>D188/C188</f>
        <v>1.06666666666667</v>
      </c>
      <c r="F188" s="176"/>
    </row>
    <row r="189" spans="1:6" ht="24" customHeight="1">
      <c r="A189" s="175">
        <v>2013350</v>
      </c>
      <c r="B189" s="180" t="s">
        <v>231</v>
      </c>
      <c r="C189" s="177">
        <v>0</v>
      </c>
      <c r="D189" s="178">
        <f>C189*1.03</f>
        <v>0</v>
      </c>
      <c r="E189" s="179"/>
      <c r="F189" s="176"/>
    </row>
    <row r="190" spans="1:6" ht="24" customHeight="1">
      <c r="A190" s="175">
        <v>2013399</v>
      </c>
      <c r="B190" s="181" t="s">
        <v>232</v>
      </c>
      <c r="C190" s="187">
        <v>99</v>
      </c>
      <c r="D190" s="178">
        <v>54</v>
      </c>
      <c r="E190" s="179">
        <f>D190/C190</f>
        <v>0.54545454545454497</v>
      </c>
      <c r="F190" s="188"/>
    </row>
    <row r="191" spans="1:6" ht="24" customHeight="1">
      <c r="A191" s="175">
        <v>20134</v>
      </c>
      <c r="B191" s="181" t="s">
        <v>233</v>
      </c>
      <c r="C191" s="183">
        <f>SUM(C192:C196)</f>
        <v>2</v>
      </c>
      <c r="D191" s="184">
        <f>SUM(D192:D196)</f>
        <v>4</v>
      </c>
      <c r="E191" s="179">
        <f>D191/C191</f>
        <v>2</v>
      </c>
      <c r="F191" s="188"/>
    </row>
    <row r="192" spans="1:6" ht="24" customHeight="1">
      <c r="A192" s="175">
        <v>2013401</v>
      </c>
      <c r="B192" s="181" t="s">
        <v>128</v>
      </c>
      <c r="C192" s="177">
        <v>0</v>
      </c>
      <c r="D192" s="178">
        <f>C192*1.03</f>
        <v>0</v>
      </c>
      <c r="E192" s="179"/>
      <c r="F192" s="176"/>
    </row>
    <row r="193" spans="1:6" ht="24" customHeight="1">
      <c r="A193" s="175">
        <v>2013402</v>
      </c>
      <c r="B193" s="176" t="s">
        <v>129</v>
      </c>
      <c r="C193" s="177">
        <v>2</v>
      </c>
      <c r="D193" s="178">
        <v>4</v>
      </c>
      <c r="E193" s="179">
        <f>D193/C193</f>
        <v>2</v>
      </c>
      <c r="F193" s="176"/>
    </row>
    <row r="194" spans="1:6" ht="24" customHeight="1">
      <c r="A194" s="175">
        <v>2013403</v>
      </c>
      <c r="B194" s="180" t="s">
        <v>130</v>
      </c>
      <c r="C194" s="189">
        <v>0</v>
      </c>
      <c r="D194" s="178">
        <f>C194*1.03</f>
        <v>0</v>
      </c>
      <c r="E194" s="179"/>
      <c r="F194" s="176"/>
    </row>
    <row r="195" spans="1:6" ht="24" customHeight="1">
      <c r="A195" s="175">
        <v>2013404</v>
      </c>
      <c r="B195" s="180" t="s">
        <v>137</v>
      </c>
      <c r="C195" s="189">
        <v>0</v>
      </c>
      <c r="D195" s="178">
        <f>C195*1.03</f>
        <v>0</v>
      </c>
      <c r="E195" s="179"/>
      <c r="F195" s="176"/>
    </row>
    <row r="196" spans="1:6" ht="24" customHeight="1">
      <c r="A196" s="175">
        <v>2013499</v>
      </c>
      <c r="B196" s="180" t="s">
        <v>234</v>
      </c>
      <c r="C196" s="189">
        <v>0</v>
      </c>
      <c r="D196" s="178">
        <f>C196*1.03</f>
        <v>0</v>
      </c>
      <c r="E196" s="179"/>
      <c r="F196" s="176"/>
    </row>
    <row r="197" spans="1:6" ht="24" customHeight="1">
      <c r="A197" s="175">
        <v>20135</v>
      </c>
      <c r="B197" s="181" t="s">
        <v>235</v>
      </c>
      <c r="C197" s="183">
        <f>SUM(C198:C202)</f>
        <v>16</v>
      </c>
      <c r="D197" s="184">
        <f>SUM(D198:D202)</f>
        <v>19</v>
      </c>
      <c r="E197" s="179">
        <f>D197/C197</f>
        <v>1.1875</v>
      </c>
      <c r="F197" s="176"/>
    </row>
    <row r="198" spans="1:6" ht="24" customHeight="1">
      <c r="A198" s="175">
        <v>2013501</v>
      </c>
      <c r="B198" s="181" t="s">
        <v>128</v>
      </c>
      <c r="C198" s="190">
        <v>4</v>
      </c>
      <c r="D198" s="178">
        <v>5</v>
      </c>
      <c r="E198" s="179">
        <f>D198/C198</f>
        <v>1.25</v>
      </c>
      <c r="F198" s="176"/>
    </row>
    <row r="199" spans="1:6" ht="24" customHeight="1">
      <c r="A199" s="175">
        <v>2013502</v>
      </c>
      <c r="B199" s="181" t="s">
        <v>129</v>
      </c>
      <c r="C199" s="190">
        <v>12</v>
      </c>
      <c r="D199" s="178">
        <v>14</v>
      </c>
      <c r="E199" s="179">
        <f>D199/C199</f>
        <v>1.1666666666666701</v>
      </c>
      <c r="F199" s="176"/>
    </row>
    <row r="200" spans="1:6" ht="24" customHeight="1">
      <c r="A200" s="175">
        <v>2013503</v>
      </c>
      <c r="B200" s="180" t="s">
        <v>130</v>
      </c>
      <c r="C200" s="190">
        <v>0</v>
      </c>
      <c r="D200" s="178">
        <f>C200*1.03</f>
        <v>0</v>
      </c>
      <c r="E200" s="179"/>
      <c r="F200" s="176"/>
    </row>
    <row r="201" spans="1:6" ht="24" customHeight="1">
      <c r="A201" s="175">
        <v>2013550</v>
      </c>
      <c r="B201" s="180" t="s">
        <v>137</v>
      </c>
      <c r="C201" s="190">
        <v>0</v>
      </c>
      <c r="D201" s="178">
        <f>C201*1.03</f>
        <v>0</v>
      </c>
      <c r="E201" s="179"/>
      <c r="F201" s="176"/>
    </row>
    <row r="202" spans="1:6" ht="24" customHeight="1">
      <c r="A202" s="175">
        <v>2013599</v>
      </c>
      <c r="B202" s="180" t="s">
        <v>236</v>
      </c>
      <c r="C202" s="190">
        <v>0</v>
      </c>
      <c r="D202" s="178">
        <f>C202*1.03</f>
        <v>0</v>
      </c>
      <c r="E202" s="179"/>
      <c r="F202" s="176"/>
    </row>
    <row r="203" spans="1:6" ht="24" customHeight="1">
      <c r="A203" s="175">
        <v>20136</v>
      </c>
      <c r="B203" s="180" t="s">
        <v>237</v>
      </c>
      <c r="C203" s="183">
        <f>SUM(C204:C208)</f>
        <v>111</v>
      </c>
      <c r="D203" s="184">
        <f>SUM(D204:D208)</f>
        <v>119</v>
      </c>
      <c r="E203" s="179">
        <f>D203/C203</f>
        <v>1.07207207207207</v>
      </c>
      <c r="F203" s="176"/>
    </row>
    <row r="204" spans="1:6" ht="24" customHeight="1">
      <c r="A204" s="175">
        <v>2013601</v>
      </c>
      <c r="B204" s="180" t="s">
        <v>128</v>
      </c>
      <c r="C204" s="190">
        <v>99</v>
      </c>
      <c r="D204" s="178">
        <v>104</v>
      </c>
      <c r="E204" s="179">
        <f>D204/C204</f>
        <v>1.0505050505050499</v>
      </c>
      <c r="F204" s="176"/>
    </row>
    <row r="205" spans="1:6" ht="24" customHeight="1">
      <c r="A205" s="175">
        <v>2013602</v>
      </c>
      <c r="B205" s="180" t="s">
        <v>129</v>
      </c>
      <c r="C205" s="190">
        <v>0</v>
      </c>
      <c r="D205" s="178">
        <f>C205*1.03</f>
        <v>0</v>
      </c>
      <c r="E205" s="179"/>
      <c r="F205" s="176"/>
    </row>
    <row r="206" spans="1:6" ht="24" customHeight="1">
      <c r="A206" s="175">
        <v>2013603</v>
      </c>
      <c r="B206" s="180" t="s">
        <v>130</v>
      </c>
      <c r="C206" s="189">
        <v>0</v>
      </c>
      <c r="D206" s="178">
        <f>C206*1.03</f>
        <v>0</v>
      </c>
      <c r="E206" s="179"/>
      <c r="F206" s="176"/>
    </row>
    <row r="207" spans="1:6" ht="24" customHeight="1">
      <c r="A207" s="175">
        <v>2013650</v>
      </c>
      <c r="B207" s="180" t="s">
        <v>238</v>
      </c>
      <c r="C207" s="189">
        <v>0</v>
      </c>
      <c r="D207" s="178">
        <f>C207*1.03</f>
        <v>0</v>
      </c>
      <c r="E207" s="179"/>
      <c r="F207" s="176"/>
    </row>
    <row r="208" spans="1:6" ht="24" customHeight="1">
      <c r="A208" s="175">
        <v>2013699</v>
      </c>
      <c r="B208" s="180" t="s">
        <v>239</v>
      </c>
      <c r="C208" s="189">
        <v>12</v>
      </c>
      <c r="D208" s="178">
        <v>15</v>
      </c>
      <c r="E208" s="179">
        <f>D208/C208</f>
        <v>1.25</v>
      </c>
      <c r="F208" s="176"/>
    </row>
    <row r="209" spans="1:6" ht="24" customHeight="1">
      <c r="A209" s="175">
        <v>20137</v>
      </c>
      <c r="B209" s="180" t="s">
        <v>240</v>
      </c>
      <c r="C209" s="183">
        <f>SUM(C210:C223)</f>
        <v>1652</v>
      </c>
      <c r="D209" s="184">
        <f>SUM(D210:D223)</f>
        <v>1721</v>
      </c>
      <c r="E209" s="179">
        <f>D209/C209</f>
        <v>1.04176755447942</v>
      </c>
      <c r="F209" s="176"/>
    </row>
    <row r="210" spans="1:6" ht="24" customHeight="1">
      <c r="A210" s="175">
        <v>2013701</v>
      </c>
      <c r="B210" s="180" t="s">
        <v>128</v>
      </c>
      <c r="C210" s="183">
        <v>1402</v>
      </c>
      <c r="D210" s="178">
        <v>1454</v>
      </c>
      <c r="E210" s="179">
        <f>D210/C210</f>
        <v>1.0370898716119801</v>
      </c>
      <c r="F210" s="176"/>
    </row>
    <row r="211" spans="1:6" ht="24" customHeight="1">
      <c r="A211" s="175">
        <v>2013702</v>
      </c>
      <c r="B211" s="180" t="s">
        <v>129</v>
      </c>
      <c r="C211" s="183">
        <v>0</v>
      </c>
      <c r="D211" s="178">
        <f t="shared" ref="D211:D216" si="6">C211*1.03</f>
        <v>0</v>
      </c>
      <c r="E211" s="179"/>
      <c r="F211" s="176"/>
    </row>
    <row r="212" spans="1:6" ht="24" customHeight="1">
      <c r="A212" s="175">
        <v>2013703</v>
      </c>
      <c r="B212" s="180" t="s">
        <v>130</v>
      </c>
      <c r="C212" s="183">
        <v>0</v>
      </c>
      <c r="D212" s="178">
        <f t="shared" si="6"/>
        <v>0</v>
      </c>
      <c r="E212" s="179"/>
      <c r="F212" s="176"/>
    </row>
    <row r="213" spans="1:6" ht="24" customHeight="1">
      <c r="A213" s="53">
        <v>2013704</v>
      </c>
      <c r="B213" s="180" t="s">
        <v>241</v>
      </c>
      <c r="C213" s="183">
        <v>0</v>
      </c>
      <c r="D213" s="178">
        <f t="shared" si="6"/>
        <v>0</v>
      </c>
      <c r="E213" s="179"/>
      <c r="F213" s="176"/>
    </row>
    <row r="214" spans="1:6" ht="24" customHeight="1">
      <c r="A214" s="175">
        <v>2013750</v>
      </c>
      <c r="B214" s="180" t="s">
        <v>242</v>
      </c>
      <c r="C214" s="183">
        <v>0</v>
      </c>
      <c r="D214" s="178">
        <f t="shared" si="6"/>
        <v>0</v>
      </c>
      <c r="E214" s="179"/>
      <c r="F214" s="176"/>
    </row>
    <row r="215" spans="1:6" ht="24" customHeight="1">
      <c r="A215" s="175">
        <v>2013799</v>
      </c>
      <c r="B215" s="180" t="s">
        <v>169</v>
      </c>
      <c r="C215" s="183">
        <v>0</v>
      </c>
      <c r="D215" s="178">
        <f t="shared" si="6"/>
        <v>0</v>
      </c>
      <c r="E215" s="179"/>
      <c r="F215" s="176"/>
    </row>
    <row r="216" spans="1:6" ht="24" customHeight="1">
      <c r="A216" s="175">
        <v>20138</v>
      </c>
      <c r="B216" s="180" t="s">
        <v>243</v>
      </c>
      <c r="C216" s="183">
        <v>0</v>
      </c>
      <c r="D216" s="178">
        <f t="shared" si="6"/>
        <v>0</v>
      </c>
      <c r="E216" s="179"/>
      <c r="F216" s="176"/>
    </row>
    <row r="217" spans="1:6" ht="24" customHeight="1">
      <c r="A217" s="53">
        <v>2013801</v>
      </c>
      <c r="B217" s="180" t="s">
        <v>244</v>
      </c>
      <c r="C217" s="183">
        <v>2</v>
      </c>
      <c r="D217" s="178">
        <v>3</v>
      </c>
      <c r="E217" s="179">
        <f>D217/C217</f>
        <v>1.5</v>
      </c>
      <c r="F217" s="176"/>
    </row>
    <row r="218" spans="1:6" ht="24" customHeight="1">
      <c r="A218" s="53">
        <v>2013802</v>
      </c>
      <c r="B218" s="180" t="s">
        <v>245</v>
      </c>
      <c r="C218" s="183">
        <v>0</v>
      </c>
      <c r="D218" s="178">
        <f>C218*1.03</f>
        <v>0</v>
      </c>
      <c r="E218" s="179"/>
      <c r="F218" s="176"/>
    </row>
    <row r="219" spans="1:6" ht="24" customHeight="1">
      <c r="A219" s="53">
        <v>2013803</v>
      </c>
      <c r="B219" s="180" t="s">
        <v>246</v>
      </c>
      <c r="C219" s="183">
        <v>0</v>
      </c>
      <c r="D219" s="178">
        <f>C219*1.03</f>
        <v>0</v>
      </c>
      <c r="E219" s="179"/>
      <c r="F219" s="176"/>
    </row>
    <row r="220" spans="1:6" ht="24" customHeight="1">
      <c r="A220" s="53">
        <v>2013804</v>
      </c>
      <c r="B220" s="180" t="s">
        <v>247</v>
      </c>
      <c r="C220" s="183">
        <v>0</v>
      </c>
      <c r="D220" s="178">
        <f>C220*1.03</f>
        <v>0</v>
      </c>
      <c r="E220" s="179"/>
      <c r="F220" s="176"/>
    </row>
    <row r="221" spans="1:6" ht="24" customHeight="1">
      <c r="A221" s="53">
        <v>2013805</v>
      </c>
      <c r="B221" s="180" t="s">
        <v>248</v>
      </c>
      <c r="C221" s="183">
        <v>6</v>
      </c>
      <c r="D221" s="178">
        <v>10</v>
      </c>
      <c r="E221" s="179">
        <f>D221/C221</f>
        <v>1.6666666666666701</v>
      </c>
      <c r="F221" s="176"/>
    </row>
    <row r="222" spans="1:6" ht="24" customHeight="1">
      <c r="A222" s="53">
        <v>2013808</v>
      </c>
      <c r="B222" s="180" t="s">
        <v>137</v>
      </c>
      <c r="C222" s="183">
        <v>0</v>
      </c>
      <c r="D222" s="178">
        <f t="shared" ref="D222:D230" si="7">C222*1.03</f>
        <v>0</v>
      </c>
      <c r="E222" s="179"/>
      <c r="F222" s="176"/>
    </row>
    <row r="223" spans="1:6" ht="24" customHeight="1">
      <c r="A223" s="53">
        <v>2013810</v>
      </c>
      <c r="B223" s="180" t="s">
        <v>249</v>
      </c>
      <c r="C223" s="183">
        <v>242</v>
      </c>
      <c r="D223" s="178">
        <v>254</v>
      </c>
      <c r="E223" s="179">
        <f>D223/C223</f>
        <v>1.0495867768595</v>
      </c>
      <c r="F223" s="176"/>
    </row>
    <row r="224" spans="1:6" ht="24" customHeight="1">
      <c r="A224" s="53">
        <v>2013812</v>
      </c>
      <c r="B224" s="180" t="s">
        <v>250</v>
      </c>
      <c r="C224" s="183">
        <f>SUM(C225:C226)</f>
        <v>18</v>
      </c>
      <c r="D224" s="184">
        <f>SUM(D225:D226)</f>
        <v>20</v>
      </c>
      <c r="E224" s="179">
        <f>D224/C224</f>
        <v>1.1111111111111101</v>
      </c>
      <c r="F224" s="176"/>
    </row>
    <row r="225" spans="1:6" ht="24" customHeight="1">
      <c r="A225" s="53">
        <v>2013813</v>
      </c>
      <c r="B225" s="181" t="s">
        <v>251</v>
      </c>
      <c r="C225" s="177">
        <v>0</v>
      </c>
      <c r="D225" s="178">
        <f t="shared" si="7"/>
        <v>0</v>
      </c>
      <c r="E225" s="179"/>
      <c r="F225" s="176"/>
    </row>
    <row r="226" spans="1:6" ht="24" customHeight="1">
      <c r="A226" s="53">
        <v>2013814</v>
      </c>
      <c r="B226" s="181" t="s">
        <v>252</v>
      </c>
      <c r="C226" s="177">
        <v>18</v>
      </c>
      <c r="D226" s="178">
        <v>20</v>
      </c>
      <c r="E226" s="179">
        <f>D226/C226</f>
        <v>1.1111111111111101</v>
      </c>
      <c r="F226" s="176"/>
    </row>
    <row r="227" spans="1:6" ht="24" customHeight="1">
      <c r="A227" s="53">
        <v>202</v>
      </c>
      <c r="B227" s="176" t="s">
        <v>253</v>
      </c>
      <c r="C227" s="177">
        <f>SUM(C228:C230)</f>
        <v>0</v>
      </c>
      <c r="D227" s="178">
        <f t="shared" si="7"/>
        <v>0</v>
      </c>
      <c r="E227" s="179"/>
      <c r="F227" s="176"/>
    </row>
    <row r="228" spans="1:6" ht="24" customHeight="1">
      <c r="A228" s="175">
        <v>20201</v>
      </c>
      <c r="B228" s="180" t="s">
        <v>254</v>
      </c>
      <c r="C228" s="177">
        <v>0</v>
      </c>
      <c r="D228" s="178">
        <f t="shared" si="7"/>
        <v>0</v>
      </c>
      <c r="E228" s="179"/>
      <c r="F228" s="176"/>
    </row>
    <row r="229" spans="1:6" ht="24" customHeight="1">
      <c r="A229" s="175">
        <v>20202</v>
      </c>
      <c r="B229" s="180" t="s">
        <v>255</v>
      </c>
      <c r="C229" s="177">
        <v>0</v>
      </c>
      <c r="D229" s="178">
        <f t="shared" si="7"/>
        <v>0</v>
      </c>
      <c r="E229" s="179"/>
      <c r="F229" s="176"/>
    </row>
    <row r="230" spans="1:6" ht="24" customHeight="1">
      <c r="A230" s="175">
        <v>20203</v>
      </c>
      <c r="B230" s="180" t="s">
        <v>256</v>
      </c>
      <c r="C230" s="177">
        <v>0</v>
      </c>
      <c r="D230" s="178">
        <f t="shared" si="7"/>
        <v>0</v>
      </c>
      <c r="E230" s="179"/>
      <c r="F230" s="176"/>
    </row>
    <row r="231" spans="1:6" ht="24" customHeight="1">
      <c r="A231" s="175">
        <v>203</v>
      </c>
      <c r="B231" s="176" t="s">
        <v>257</v>
      </c>
      <c r="C231" s="177">
        <f>SUM(C232,C242)</f>
        <v>551</v>
      </c>
      <c r="D231" s="178">
        <f>SUM(D232,D242)</f>
        <v>520</v>
      </c>
      <c r="E231" s="179">
        <f>D231/C231</f>
        <v>0.94373865698729598</v>
      </c>
      <c r="F231" s="176"/>
    </row>
    <row r="232" spans="1:6" ht="24" customHeight="1">
      <c r="A232" s="175">
        <v>20301</v>
      </c>
      <c r="B232" s="181" t="s">
        <v>258</v>
      </c>
      <c r="C232" s="177">
        <f>SUM(C233:C241)</f>
        <v>551</v>
      </c>
      <c r="D232" s="178">
        <f>SUM(D233:D241)</f>
        <v>520</v>
      </c>
      <c r="E232" s="179">
        <f>D232/C232</f>
        <v>0.94373865698729598</v>
      </c>
      <c r="F232" s="176"/>
    </row>
    <row r="233" spans="1:6" ht="24" customHeight="1">
      <c r="A233" s="175">
        <v>2030101</v>
      </c>
      <c r="B233" s="181" t="s">
        <v>259</v>
      </c>
      <c r="C233" s="177">
        <v>11</v>
      </c>
      <c r="D233" s="178">
        <v>0</v>
      </c>
      <c r="E233" s="179">
        <f>D233/C233</f>
        <v>0</v>
      </c>
      <c r="F233" s="176"/>
    </row>
    <row r="234" spans="1:6" ht="24" customHeight="1">
      <c r="A234" s="175">
        <v>2030102</v>
      </c>
      <c r="B234" s="180" t="s">
        <v>260</v>
      </c>
      <c r="C234" s="177">
        <v>0</v>
      </c>
      <c r="D234" s="178">
        <f>C234*1.03</f>
        <v>0</v>
      </c>
      <c r="E234" s="179"/>
      <c r="F234" s="176"/>
    </row>
    <row r="235" spans="1:6" ht="24" customHeight="1">
      <c r="A235" s="175">
        <v>2030103</v>
      </c>
      <c r="B235" s="180" t="s">
        <v>261</v>
      </c>
      <c r="C235" s="177">
        <v>20</v>
      </c>
      <c r="D235" s="178">
        <v>20</v>
      </c>
      <c r="E235" s="179">
        <f>D235/C235</f>
        <v>1</v>
      </c>
      <c r="F235" s="176"/>
    </row>
    <row r="236" spans="1:6" ht="24" customHeight="1">
      <c r="A236" s="175">
        <v>2030104</v>
      </c>
      <c r="B236" s="180" t="s">
        <v>262</v>
      </c>
      <c r="C236" s="177">
        <v>0</v>
      </c>
      <c r="D236" s="178">
        <f>C236*1.03</f>
        <v>0</v>
      </c>
      <c r="E236" s="179"/>
      <c r="F236" s="176"/>
    </row>
    <row r="237" spans="1:6" ht="24" customHeight="1">
      <c r="A237" s="175">
        <v>2030105</v>
      </c>
      <c r="B237" s="181" t="s">
        <v>263</v>
      </c>
      <c r="C237" s="177">
        <v>0</v>
      </c>
      <c r="D237" s="178">
        <f>C237*1.03</f>
        <v>0</v>
      </c>
      <c r="E237" s="179"/>
      <c r="F237" s="176"/>
    </row>
    <row r="238" spans="1:6" ht="24" customHeight="1">
      <c r="A238" s="175">
        <v>2030106</v>
      </c>
      <c r="B238" s="181" t="s">
        <v>264</v>
      </c>
      <c r="C238" s="177">
        <v>0</v>
      </c>
      <c r="D238" s="178">
        <f>C238*1.03</f>
        <v>0</v>
      </c>
      <c r="E238" s="179"/>
      <c r="F238" s="176"/>
    </row>
    <row r="239" spans="1:6" ht="24" customHeight="1">
      <c r="A239" s="175">
        <v>2030107</v>
      </c>
      <c r="B239" s="181" t="s">
        <v>265</v>
      </c>
      <c r="C239" s="177">
        <v>520</v>
      </c>
      <c r="D239" s="178">
        <v>500</v>
      </c>
      <c r="E239" s="179">
        <f>D239/C239</f>
        <v>0.96153846153846201</v>
      </c>
      <c r="F239" s="176"/>
    </row>
    <row r="240" spans="1:6" ht="24" customHeight="1">
      <c r="A240" s="175">
        <v>2030108</v>
      </c>
      <c r="B240" s="181" t="s">
        <v>266</v>
      </c>
      <c r="C240" s="177">
        <v>0</v>
      </c>
      <c r="D240" s="178">
        <f>C240*1.03</f>
        <v>0</v>
      </c>
      <c r="E240" s="179"/>
      <c r="F240" s="176"/>
    </row>
    <row r="241" spans="1:6" ht="24" customHeight="1">
      <c r="A241" s="175">
        <v>2030199</v>
      </c>
      <c r="B241" s="181" t="s">
        <v>267</v>
      </c>
      <c r="C241" s="177">
        <v>0</v>
      </c>
      <c r="D241" s="178">
        <f>C241*1.03</f>
        <v>0</v>
      </c>
      <c r="E241" s="179"/>
      <c r="F241" s="176"/>
    </row>
    <row r="242" spans="1:6" ht="24" customHeight="1">
      <c r="A242" s="175">
        <v>20399</v>
      </c>
      <c r="B242" s="181" t="s">
        <v>268</v>
      </c>
      <c r="C242" s="177">
        <v>0</v>
      </c>
      <c r="D242" s="178">
        <f>C242*1.03</f>
        <v>0</v>
      </c>
      <c r="E242" s="179"/>
      <c r="F242" s="176"/>
    </row>
    <row r="243" spans="1:6" ht="24" customHeight="1">
      <c r="A243" s="175">
        <v>204</v>
      </c>
      <c r="B243" s="176" t="s">
        <v>269</v>
      </c>
      <c r="C243" s="177">
        <f>SUM(C244,C247,C258,C265,C273,C282,C296,C306,C316,C324,C330)</f>
        <v>12052</v>
      </c>
      <c r="D243" s="177">
        <f>SUM(D244,D247,D258,D265,D273,D282,D296,D306,D316,D324,D330)</f>
        <v>10920</v>
      </c>
      <c r="E243" s="179">
        <f t="shared" ref="E243:E249" si="8">D243/C243</f>
        <v>0.90607368071689298</v>
      </c>
      <c r="F243" s="176"/>
    </row>
    <row r="244" spans="1:6" ht="24" customHeight="1">
      <c r="A244" s="175">
        <v>20401</v>
      </c>
      <c r="B244" s="180" t="s">
        <v>270</v>
      </c>
      <c r="C244" s="183">
        <f>SUM(C245:C246)</f>
        <v>61</v>
      </c>
      <c r="D244" s="183">
        <f>SUM(D245:D246)</f>
        <v>0</v>
      </c>
      <c r="E244" s="179">
        <f t="shared" si="8"/>
        <v>0</v>
      </c>
      <c r="F244" s="176"/>
    </row>
    <row r="245" spans="1:6" ht="24" customHeight="1">
      <c r="A245" s="175">
        <v>2040101</v>
      </c>
      <c r="B245" s="180" t="s">
        <v>271</v>
      </c>
      <c r="C245" s="177">
        <v>57</v>
      </c>
      <c r="D245" s="178"/>
      <c r="E245" s="179">
        <f t="shared" si="8"/>
        <v>0</v>
      </c>
      <c r="F245" s="176"/>
    </row>
    <row r="246" spans="1:6" ht="24" customHeight="1">
      <c r="A246" s="175">
        <v>2040199</v>
      </c>
      <c r="B246" s="181" t="s">
        <v>272</v>
      </c>
      <c r="C246" s="177">
        <v>4</v>
      </c>
      <c r="D246" s="178"/>
      <c r="E246" s="179">
        <f t="shared" si="8"/>
        <v>0</v>
      </c>
      <c r="F246" s="176"/>
    </row>
    <row r="247" spans="1:6" ht="24" customHeight="1">
      <c r="A247" s="175">
        <v>20402</v>
      </c>
      <c r="B247" s="181" t="s">
        <v>273</v>
      </c>
      <c r="C247" s="183">
        <f>SUM(C248:C257)</f>
        <v>9814</v>
      </c>
      <c r="D247" s="183">
        <f>SUM(D248:D257)</f>
        <v>9670</v>
      </c>
      <c r="E247" s="179">
        <f t="shared" si="8"/>
        <v>0.98532708375789702</v>
      </c>
      <c r="F247" s="176"/>
    </row>
    <row r="248" spans="1:6" ht="24" customHeight="1">
      <c r="A248" s="175">
        <v>2040201</v>
      </c>
      <c r="B248" s="181" t="s">
        <v>128</v>
      </c>
      <c r="C248" s="177">
        <v>4852</v>
      </c>
      <c r="D248" s="177">
        <v>4853</v>
      </c>
      <c r="E248" s="179">
        <f t="shared" si="8"/>
        <v>1.0002061005770799</v>
      </c>
      <c r="F248" s="176"/>
    </row>
    <row r="249" spans="1:6" ht="24" customHeight="1">
      <c r="A249" s="175">
        <v>2040202</v>
      </c>
      <c r="B249" s="181" t="s">
        <v>129</v>
      </c>
      <c r="C249" s="177">
        <v>230</v>
      </c>
      <c r="D249" s="178">
        <v>236</v>
      </c>
      <c r="E249" s="179">
        <f t="shared" si="8"/>
        <v>1.0260869565217401</v>
      </c>
      <c r="F249" s="176"/>
    </row>
    <row r="250" spans="1:6" ht="24" customHeight="1">
      <c r="A250" s="175">
        <v>2040203</v>
      </c>
      <c r="B250" s="181" t="s">
        <v>130</v>
      </c>
      <c r="C250" s="177">
        <v>0</v>
      </c>
      <c r="D250" s="178">
        <f t="shared" ref="D250:D256" si="9">C250*1.03</f>
        <v>0</v>
      </c>
      <c r="E250" s="179"/>
      <c r="F250" s="176"/>
    </row>
    <row r="251" spans="1:6" ht="24" customHeight="1">
      <c r="A251" s="175">
        <v>2040219</v>
      </c>
      <c r="B251" s="181" t="s">
        <v>169</v>
      </c>
      <c r="C251" s="177">
        <v>0</v>
      </c>
      <c r="D251" s="178">
        <f t="shared" si="9"/>
        <v>0</v>
      </c>
      <c r="E251" s="179"/>
      <c r="F251" s="176"/>
    </row>
    <row r="252" spans="1:6" ht="24" customHeight="1">
      <c r="A252" s="175">
        <v>2040220</v>
      </c>
      <c r="B252" s="181" t="s">
        <v>274</v>
      </c>
      <c r="C252" s="177">
        <v>82</v>
      </c>
      <c r="D252" s="178">
        <v>80</v>
      </c>
      <c r="E252" s="179">
        <f>D252/C252</f>
        <v>0.97560975609756095</v>
      </c>
      <c r="F252" s="176"/>
    </row>
    <row r="253" spans="1:6" ht="24" customHeight="1">
      <c r="A253" s="175">
        <v>2040221</v>
      </c>
      <c r="B253" s="181" t="s">
        <v>275</v>
      </c>
      <c r="C253" s="177">
        <v>0</v>
      </c>
      <c r="D253" s="178">
        <f t="shared" si="9"/>
        <v>0</v>
      </c>
      <c r="E253" s="179"/>
      <c r="F253" s="176"/>
    </row>
    <row r="254" spans="1:6" ht="24" customHeight="1">
      <c r="A254" s="191" t="s">
        <v>276</v>
      </c>
      <c r="B254" s="181" t="s">
        <v>277</v>
      </c>
      <c r="C254" s="177">
        <v>0</v>
      </c>
      <c r="D254" s="178">
        <f t="shared" si="9"/>
        <v>0</v>
      </c>
      <c r="E254" s="179"/>
      <c r="F254" s="176"/>
    </row>
    <row r="255" spans="1:6" ht="24" customHeight="1">
      <c r="A255" s="191" t="s">
        <v>278</v>
      </c>
      <c r="B255" s="181" t="s">
        <v>279</v>
      </c>
      <c r="C255" s="177">
        <v>0</v>
      </c>
      <c r="D255" s="178">
        <f t="shared" si="9"/>
        <v>0</v>
      </c>
      <c r="E255" s="179"/>
      <c r="F255" s="176"/>
    </row>
    <row r="256" spans="1:6" ht="24" customHeight="1">
      <c r="A256" s="175">
        <v>2040250</v>
      </c>
      <c r="B256" s="181" t="s">
        <v>137</v>
      </c>
      <c r="C256" s="177">
        <v>0</v>
      </c>
      <c r="D256" s="178">
        <f t="shared" si="9"/>
        <v>0</v>
      </c>
      <c r="E256" s="179"/>
      <c r="F256" s="176"/>
    </row>
    <row r="257" spans="1:6" ht="24" customHeight="1">
      <c r="A257" s="175">
        <v>2040299</v>
      </c>
      <c r="B257" s="181" t="s">
        <v>280</v>
      </c>
      <c r="C257" s="177">
        <v>4650</v>
      </c>
      <c r="D257" s="178">
        <v>4501</v>
      </c>
      <c r="E257" s="179">
        <f>D257/C257</f>
        <v>0.96795698924731199</v>
      </c>
      <c r="F257" s="176"/>
    </row>
    <row r="258" spans="1:6" ht="24" customHeight="1">
      <c r="A258" s="175">
        <v>20403</v>
      </c>
      <c r="B258" s="180" t="s">
        <v>281</v>
      </c>
      <c r="C258" s="183">
        <f>SUM(C259:C264)</f>
        <v>0</v>
      </c>
      <c r="D258" s="178">
        <f t="shared" ref="D258:D264" si="10">C258*1.03</f>
        <v>0</v>
      </c>
      <c r="E258" s="179"/>
      <c r="F258" s="176"/>
    </row>
    <row r="259" spans="1:6" ht="24" customHeight="1">
      <c r="A259" s="175">
        <v>2040301</v>
      </c>
      <c r="B259" s="180" t="s">
        <v>128</v>
      </c>
      <c r="C259" s="177">
        <v>0</v>
      </c>
      <c r="D259" s="178">
        <f t="shared" si="10"/>
        <v>0</v>
      </c>
      <c r="E259" s="179"/>
      <c r="F259" s="176"/>
    </row>
    <row r="260" spans="1:6" ht="24" customHeight="1">
      <c r="A260" s="175">
        <v>2040302</v>
      </c>
      <c r="B260" s="180" t="s">
        <v>129</v>
      </c>
      <c r="C260" s="177">
        <v>0</v>
      </c>
      <c r="D260" s="178">
        <f t="shared" si="10"/>
        <v>0</v>
      </c>
      <c r="E260" s="179"/>
      <c r="F260" s="176"/>
    </row>
    <row r="261" spans="1:6" ht="24" customHeight="1">
      <c r="A261" s="175">
        <v>2040303</v>
      </c>
      <c r="B261" s="181" t="s">
        <v>130</v>
      </c>
      <c r="C261" s="177">
        <v>0</v>
      </c>
      <c r="D261" s="178">
        <f t="shared" si="10"/>
        <v>0</v>
      </c>
      <c r="E261" s="179"/>
      <c r="F261" s="176"/>
    </row>
    <row r="262" spans="1:6" ht="24" customHeight="1">
      <c r="A262" s="175">
        <v>2040304</v>
      </c>
      <c r="B262" s="181" t="s">
        <v>282</v>
      </c>
      <c r="C262" s="177">
        <v>0</v>
      </c>
      <c r="D262" s="178">
        <f t="shared" si="10"/>
        <v>0</v>
      </c>
      <c r="E262" s="179"/>
      <c r="F262" s="176"/>
    </row>
    <row r="263" spans="1:6" ht="24" customHeight="1">
      <c r="A263" s="175">
        <v>2040350</v>
      </c>
      <c r="B263" s="181" t="s">
        <v>137</v>
      </c>
      <c r="C263" s="177">
        <v>0</v>
      </c>
      <c r="D263" s="178">
        <f t="shared" si="10"/>
        <v>0</v>
      </c>
      <c r="E263" s="179"/>
      <c r="F263" s="176"/>
    </row>
    <row r="264" spans="1:6" ht="24" customHeight="1">
      <c r="A264" s="175">
        <v>2040399</v>
      </c>
      <c r="B264" s="176" t="s">
        <v>283</v>
      </c>
      <c r="C264" s="177">
        <v>0</v>
      </c>
      <c r="D264" s="178">
        <f t="shared" si="10"/>
        <v>0</v>
      </c>
      <c r="E264" s="179"/>
      <c r="F264" s="176"/>
    </row>
    <row r="265" spans="1:6" ht="24" customHeight="1">
      <c r="A265" s="175">
        <v>20404</v>
      </c>
      <c r="B265" s="182" t="s">
        <v>284</v>
      </c>
      <c r="C265" s="183">
        <f>SUM(C266:C272)</f>
        <v>353</v>
      </c>
      <c r="D265" s="183">
        <f>SUM(D266:D272)</f>
        <v>154</v>
      </c>
      <c r="E265" s="179">
        <f>D265/C265</f>
        <v>0.43626062322946202</v>
      </c>
      <c r="F265" s="176"/>
    </row>
    <row r="266" spans="1:6" ht="24" customHeight="1">
      <c r="A266" s="175">
        <v>2040401</v>
      </c>
      <c r="B266" s="180" t="s">
        <v>128</v>
      </c>
      <c r="C266" s="177">
        <v>153</v>
      </c>
      <c r="D266" s="177">
        <v>154</v>
      </c>
      <c r="E266" s="179">
        <f>D266/C266</f>
        <v>1.0065359477124201</v>
      </c>
      <c r="F266" s="176"/>
    </row>
    <row r="267" spans="1:6" ht="24" customHeight="1">
      <c r="A267" s="175">
        <v>2040402</v>
      </c>
      <c r="B267" s="180" t="s">
        <v>129</v>
      </c>
      <c r="C267" s="177">
        <v>0</v>
      </c>
      <c r="D267" s="178">
        <f>C267*1.03</f>
        <v>0</v>
      </c>
      <c r="E267" s="179"/>
      <c r="F267" s="176"/>
    </row>
    <row r="268" spans="1:6" ht="24" customHeight="1">
      <c r="A268" s="175">
        <v>2040403</v>
      </c>
      <c r="B268" s="181" t="s">
        <v>130</v>
      </c>
      <c r="C268" s="177">
        <v>0</v>
      </c>
      <c r="D268" s="178">
        <f>C268*1.03</f>
        <v>0</v>
      </c>
      <c r="E268" s="179"/>
      <c r="F268" s="176"/>
    </row>
    <row r="269" spans="1:6" ht="24" customHeight="1">
      <c r="A269" s="175">
        <v>2040409</v>
      </c>
      <c r="B269" s="181" t="s">
        <v>285</v>
      </c>
      <c r="C269" s="177">
        <v>0</v>
      </c>
      <c r="D269" s="178">
        <f>C269*1.03</f>
        <v>0</v>
      </c>
      <c r="E269" s="179"/>
      <c r="F269" s="176"/>
    </row>
    <row r="270" spans="1:6" ht="24" customHeight="1">
      <c r="A270" s="175">
        <v>2040410</v>
      </c>
      <c r="B270" s="181" t="s">
        <v>286</v>
      </c>
      <c r="C270" s="177">
        <v>0</v>
      </c>
      <c r="D270" s="178">
        <f>C270*1.03</f>
        <v>0</v>
      </c>
      <c r="E270" s="179"/>
      <c r="F270" s="176"/>
    </row>
    <row r="271" spans="1:6" ht="24" customHeight="1">
      <c r="A271" s="175">
        <v>2040450</v>
      </c>
      <c r="B271" s="181" t="s">
        <v>137</v>
      </c>
      <c r="C271" s="177">
        <v>0</v>
      </c>
      <c r="D271" s="178">
        <f>C271*1.03</f>
        <v>0</v>
      </c>
      <c r="E271" s="179"/>
      <c r="F271" s="176"/>
    </row>
    <row r="272" spans="1:6" ht="24" customHeight="1">
      <c r="A272" s="175">
        <v>2040499</v>
      </c>
      <c r="B272" s="181" t="s">
        <v>287</v>
      </c>
      <c r="C272" s="177">
        <v>200</v>
      </c>
      <c r="D272" s="178"/>
      <c r="E272" s="179">
        <f>D272/C272</f>
        <v>0</v>
      </c>
      <c r="F272" s="176"/>
    </row>
    <row r="273" spans="1:6" ht="24" customHeight="1">
      <c r="A273" s="175">
        <v>20405</v>
      </c>
      <c r="B273" s="176" t="s">
        <v>288</v>
      </c>
      <c r="C273" s="183">
        <f>SUM(C274:C281)</f>
        <v>759</v>
      </c>
      <c r="D273" s="183">
        <f>SUM(D274:D281)</f>
        <v>116</v>
      </c>
      <c r="E273" s="179">
        <f>D273/C273</f>
        <v>0.15283267457180499</v>
      </c>
      <c r="F273" s="176"/>
    </row>
    <row r="274" spans="1:6" ht="24" customHeight="1">
      <c r="A274" s="175">
        <v>2040501</v>
      </c>
      <c r="B274" s="180" t="s">
        <v>128</v>
      </c>
      <c r="C274" s="177">
        <v>645</v>
      </c>
      <c r="D274" s="178"/>
      <c r="E274" s="179">
        <f>D274/C274</f>
        <v>0</v>
      </c>
      <c r="F274" s="176"/>
    </row>
    <row r="275" spans="1:6" ht="24" customHeight="1">
      <c r="A275" s="175">
        <v>2040502</v>
      </c>
      <c r="B275" s="180" t="s">
        <v>129</v>
      </c>
      <c r="C275" s="177">
        <v>0</v>
      </c>
      <c r="D275" s="178">
        <f>C275*1.03</f>
        <v>0</v>
      </c>
      <c r="E275" s="179"/>
      <c r="F275" s="176"/>
    </row>
    <row r="276" spans="1:6" ht="24" customHeight="1">
      <c r="A276" s="175">
        <v>2040503</v>
      </c>
      <c r="B276" s="180" t="s">
        <v>130</v>
      </c>
      <c r="C276" s="177">
        <v>0</v>
      </c>
      <c r="D276" s="178">
        <f>C276*1.03</f>
        <v>0</v>
      </c>
      <c r="E276" s="179"/>
      <c r="F276" s="176"/>
    </row>
    <row r="277" spans="1:6" ht="24" customHeight="1">
      <c r="A277" s="175">
        <v>2040504</v>
      </c>
      <c r="B277" s="181" t="s">
        <v>289</v>
      </c>
      <c r="C277" s="177">
        <v>0</v>
      </c>
      <c r="D277" s="178">
        <f>C277*1.03</f>
        <v>0</v>
      </c>
      <c r="E277" s="179"/>
      <c r="F277" s="176"/>
    </row>
    <row r="278" spans="1:6" ht="24" customHeight="1">
      <c r="A278" s="175">
        <v>2040505</v>
      </c>
      <c r="B278" s="181" t="s">
        <v>290</v>
      </c>
      <c r="C278" s="177">
        <v>0</v>
      </c>
      <c r="D278" s="178">
        <f>C278*1.03</f>
        <v>0</v>
      </c>
      <c r="E278" s="179"/>
      <c r="F278" s="176"/>
    </row>
    <row r="279" spans="1:6" ht="24" customHeight="1">
      <c r="A279" s="175">
        <v>2040506</v>
      </c>
      <c r="B279" s="181" t="s">
        <v>291</v>
      </c>
      <c r="C279" s="177">
        <v>2</v>
      </c>
      <c r="D279" s="178">
        <v>0</v>
      </c>
      <c r="E279" s="179">
        <f>D279/C279</f>
        <v>0</v>
      </c>
      <c r="F279" s="176"/>
    </row>
    <row r="280" spans="1:6" ht="24" customHeight="1">
      <c r="A280" s="175">
        <v>2040550</v>
      </c>
      <c r="B280" s="180" t="s">
        <v>137</v>
      </c>
      <c r="C280" s="177">
        <v>0</v>
      </c>
      <c r="D280" s="178">
        <f>C280*1.03</f>
        <v>0</v>
      </c>
      <c r="E280" s="179"/>
      <c r="F280" s="176"/>
    </row>
    <row r="281" spans="1:6" ht="24" customHeight="1">
      <c r="A281" s="175">
        <v>2040599</v>
      </c>
      <c r="B281" s="180" t="s">
        <v>292</v>
      </c>
      <c r="C281" s="177">
        <v>112</v>
      </c>
      <c r="D281" s="178">
        <v>116</v>
      </c>
      <c r="E281" s="179">
        <f>D281/C281</f>
        <v>1.03571428571429</v>
      </c>
      <c r="F281" s="176"/>
    </row>
    <row r="282" spans="1:6" ht="24" customHeight="1">
      <c r="A282" s="175">
        <v>20406</v>
      </c>
      <c r="B282" s="180" t="s">
        <v>293</v>
      </c>
      <c r="C282" s="183">
        <f>SUM(C283:C295)</f>
        <v>692</v>
      </c>
      <c r="D282" s="183">
        <f>SUM(D283:D295)</f>
        <v>724</v>
      </c>
      <c r="E282" s="179">
        <f>D282/C282</f>
        <v>1.04624277456647</v>
      </c>
      <c r="F282" s="176"/>
    </row>
    <row r="283" spans="1:6" ht="24" customHeight="1">
      <c r="A283" s="175">
        <v>2040601</v>
      </c>
      <c r="B283" s="181" t="s">
        <v>128</v>
      </c>
      <c r="C283" s="177">
        <v>433</v>
      </c>
      <c r="D283" s="178">
        <v>445</v>
      </c>
      <c r="E283" s="179">
        <f>D283/C283</f>
        <v>1.02771362586605</v>
      </c>
      <c r="F283" s="176"/>
    </row>
    <row r="284" spans="1:6" ht="24" customHeight="1">
      <c r="A284" s="175">
        <v>2040602</v>
      </c>
      <c r="B284" s="181" t="s">
        <v>129</v>
      </c>
      <c r="C284" s="177">
        <v>30</v>
      </c>
      <c r="D284" s="178">
        <v>41</v>
      </c>
      <c r="E284" s="179">
        <f>D284/C284</f>
        <v>1.36666666666667</v>
      </c>
      <c r="F284" s="176"/>
    </row>
    <row r="285" spans="1:6" ht="24" customHeight="1">
      <c r="A285" s="175">
        <v>2040603</v>
      </c>
      <c r="B285" s="181" t="s">
        <v>130</v>
      </c>
      <c r="C285" s="177">
        <v>0</v>
      </c>
      <c r="D285" s="178">
        <f>C285*1.03</f>
        <v>0</v>
      </c>
      <c r="E285" s="179"/>
      <c r="F285" s="176"/>
    </row>
    <row r="286" spans="1:6" ht="24" customHeight="1">
      <c r="A286" s="175">
        <v>2040604</v>
      </c>
      <c r="B286" s="176" t="s">
        <v>294</v>
      </c>
      <c r="C286" s="177">
        <v>0</v>
      </c>
      <c r="D286" s="178">
        <f>C286*1.03</f>
        <v>0</v>
      </c>
      <c r="E286" s="179"/>
      <c r="F286" s="176"/>
    </row>
    <row r="287" spans="1:6" ht="24" customHeight="1">
      <c r="A287" s="175">
        <v>2040605</v>
      </c>
      <c r="B287" s="180" t="s">
        <v>295</v>
      </c>
      <c r="C287" s="177">
        <v>0</v>
      </c>
      <c r="D287" s="178">
        <f>C287*1.03</f>
        <v>0</v>
      </c>
      <c r="E287" s="179"/>
      <c r="F287" s="176"/>
    </row>
    <row r="288" spans="1:6" ht="24" customHeight="1">
      <c r="A288" s="175">
        <v>2040606</v>
      </c>
      <c r="B288" s="180" t="s">
        <v>296</v>
      </c>
      <c r="C288" s="177">
        <v>0</v>
      </c>
      <c r="D288" s="178">
        <f>C288*1.03</f>
        <v>0</v>
      </c>
      <c r="E288" s="179"/>
      <c r="F288" s="176"/>
    </row>
    <row r="289" spans="1:6" ht="24" customHeight="1">
      <c r="A289" s="175">
        <v>2040607</v>
      </c>
      <c r="B289" s="182" t="s">
        <v>297</v>
      </c>
      <c r="C289" s="177">
        <v>7</v>
      </c>
      <c r="D289" s="178">
        <v>8</v>
      </c>
      <c r="E289" s="179">
        <f>D289/C289</f>
        <v>1.1428571428571399</v>
      </c>
      <c r="F289" s="176"/>
    </row>
    <row r="290" spans="1:6" ht="24" customHeight="1">
      <c r="A290" s="175">
        <v>2040608</v>
      </c>
      <c r="B290" s="181" t="s">
        <v>298</v>
      </c>
      <c r="C290" s="177">
        <v>0</v>
      </c>
      <c r="D290" s="178">
        <f>C290*1.03</f>
        <v>0</v>
      </c>
      <c r="E290" s="179"/>
      <c r="F290" s="176"/>
    </row>
    <row r="291" spans="1:6" ht="24" customHeight="1">
      <c r="A291" s="175">
        <v>2040609</v>
      </c>
      <c r="B291" s="181" t="s">
        <v>299</v>
      </c>
      <c r="C291" s="177">
        <v>0</v>
      </c>
      <c r="D291" s="178">
        <f>C291*1.03</f>
        <v>0</v>
      </c>
      <c r="E291" s="179"/>
      <c r="F291" s="176"/>
    </row>
    <row r="292" spans="1:6" ht="24" customHeight="1">
      <c r="A292" s="175">
        <v>2040610</v>
      </c>
      <c r="B292" s="181" t="s">
        <v>300</v>
      </c>
      <c r="C292" s="177">
        <v>0</v>
      </c>
      <c r="D292" s="178">
        <f>C292*1.03</f>
        <v>0</v>
      </c>
      <c r="E292" s="179"/>
      <c r="F292" s="176"/>
    </row>
    <row r="293" spans="1:6" ht="24" customHeight="1">
      <c r="A293" s="175">
        <v>2040611</v>
      </c>
      <c r="B293" s="181" t="s">
        <v>169</v>
      </c>
      <c r="C293" s="177">
        <v>0</v>
      </c>
      <c r="D293" s="178">
        <f>C293*1.03</f>
        <v>0</v>
      </c>
      <c r="E293" s="179"/>
      <c r="F293" s="176"/>
    </row>
    <row r="294" spans="1:6" ht="24" customHeight="1">
      <c r="A294" s="175">
        <v>2040612</v>
      </c>
      <c r="B294" s="181" t="s">
        <v>137</v>
      </c>
      <c r="C294" s="177">
        <v>0</v>
      </c>
      <c r="D294" s="178">
        <f>C294*1.03</f>
        <v>0</v>
      </c>
      <c r="E294" s="179"/>
      <c r="F294" s="176"/>
    </row>
    <row r="295" spans="1:6" ht="24" customHeight="1">
      <c r="A295" s="175">
        <v>2040699</v>
      </c>
      <c r="B295" s="180" t="s">
        <v>301</v>
      </c>
      <c r="C295" s="177">
        <v>222</v>
      </c>
      <c r="D295" s="178">
        <v>230</v>
      </c>
      <c r="E295" s="179" t="e">
        <f>D295/#REF!</f>
        <v>#REF!</v>
      </c>
      <c r="F295" s="176"/>
    </row>
    <row r="296" spans="1:6" ht="24" customHeight="1">
      <c r="A296" s="175">
        <v>20407</v>
      </c>
      <c r="B296" s="182" t="s">
        <v>302</v>
      </c>
      <c r="C296" s="183">
        <f>SUM(C297:C305)</f>
        <v>0</v>
      </c>
      <c r="D296" s="178">
        <f t="shared" ref="D296:D305" si="11">C296*1.03</f>
        <v>0</v>
      </c>
      <c r="E296" s="179"/>
      <c r="F296" s="176"/>
    </row>
    <row r="297" spans="1:6" ht="24" customHeight="1">
      <c r="A297" s="175">
        <v>2040701</v>
      </c>
      <c r="B297" s="180" t="s">
        <v>128</v>
      </c>
      <c r="D297" s="178">
        <f t="shared" si="11"/>
        <v>0</v>
      </c>
      <c r="E297" s="179">
        <f>D297/C295</f>
        <v>0</v>
      </c>
      <c r="F297" s="176"/>
    </row>
    <row r="298" spans="1:6" ht="24" customHeight="1">
      <c r="A298" s="175">
        <v>2040702</v>
      </c>
      <c r="B298" s="181" t="s">
        <v>129</v>
      </c>
      <c r="C298" s="177"/>
      <c r="D298" s="178">
        <f t="shared" si="11"/>
        <v>0</v>
      </c>
      <c r="E298" s="179"/>
      <c r="F298" s="176"/>
    </row>
    <row r="299" spans="1:6" ht="24" customHeight="1">
      <c r="A299" s="175">
        <v>2040703</v>
      </c>
      <c r="B299" s="181" t="s">
        <v>130</v>
      </c>
      <c r="C299" s="177"/>
      <c r="D299" s="178">
        <f t="shared" si="11"/>
        <v>0</v>
      </c>
      <c r="E299" s="179"/>
      <c r="F299" s="176"/>
    </row>
    <row r="300" spans="1:6" ht="24" customHeight="1">
      <c r="A300" s="175">
        <v>2040704</v>
      </c>
      <c r="B300" s="181" t="s">
        <v>303</v>
      </c>
      <c r="C300" s="177"/>
      <c r="D300" s="178">
        <f t="shared" si="11"/>
        <v>0</v>
      </c>
      <c r="E300" s="179"/>
      <c r="F300" s="176"/>
    </row>
    <row r="301" spans="1:6" ht="24" customHeight="1">
      <c r="A301" s="175">
        <v>2040705</v>
      </c>
      <c r="B301" s="176" t="s">
        <v>304</v>
      </c>
      <c r="C301" s="177"/>
      <c r="D301" s="178">
        <f t="shared" si="11"/>
        <v>0</v>
      </c>
      <c r="E301" s="179"/>
      <c r="F301" s="176"/>
    </row>
    <row r="302" spans="1:6" ht="24" customHeight="1">
      <c r="A302" s="175">
        <v>2040706</v>
      </c>
      <c r="B302" s="180" t="s">
        <v>305</v>
      </c>
      <c r="C302" s="177"/>
      <c r="D302" s="178">
        <f t="shared" si="11"/>
        <v>0</v>
      </c>
      <c r="E302" s="179"/>
      <c r="F302" s="176"/>
    </row>
    <row r="303" spans="1:6" ht="24" customHeight="1">
      <c r="A303" s="175">
        <v>2040707</v>
      </c>
      <c r="B303" s="180" t="s">
        <v>169</v>
      </c>
      <c r="C303" s="177"/>
      <c r="D303" s="178">
        <f t="shared" si="11"/>
        <v>0</v>
      </c>
      <c r="E303" s="179"/>
      <c r="F303" s="176"/>
    </row>
    <row r="304" spans="1:6" ht="24" customHeight="1">
      <c r="A304" s="175">
        <v>2040750</v>
      </c>
      <c r="B304" s="180" t="s">
        <v>137</v>
      </c>
      <c r="C304" s="177"/>
      <c r="D304" s="178">
        <f t="shared" si="11"/>
        <v>0</v>
      </c>
      <c r="E304" s="179"/>
      <c r="F304" s="176"/>
    </row>
    <row r="305" spans="1:6" ht="24" customHeight="1">
      <c r="A305" s="175">
        <v>2040799</v>
      </c>
      <c r="B305" s="180" t="s">
        <v>306</v>
      </c>
      <c r="C305" s="177"/>
      <c r="D305" s="178">
        <f t="shared" si="11"/>
        <v>0</v>
      </c>
      <c r="E305" s="179"/>
      <c r="F305" s="176"/>
    </row>
    <row r="306" spans="1:6" ht="24" customHeight="1">
      <c r="A306" s="175">
        <v>20408</v>
      </c>
      <c r="B306" s="181" t="s">
        <v>307</v>
      </c>
      <c r="C306" s="183">
        <f>SUM(C307:C315)</f>
        <v>2</v>
      </c>
      <c r="D306" s="183">
        <f>SUM(D307:D315)</f>
        <v>2</v>
      </c>
      <c r="E306" s="179">
        <f>D306/C306</f>
        <v>1</v>
      </c>
      <c r="F306" s="176"/>
    </row>
    <row r="307" spans="1:6" ht="24" customHeight="1">
      <c r="A307" s="175">
        <v>2040801</v>
      </c>
      <c r="B307" s="181" t="s">
        <v>128</v>
      </c>
      <c r="C307" s="177"/>
      <c r="D307" s="178">
        <f>C307*1.03</f>
        <v>0</v>
      </c>
      <c r="E307" s="179"/>
      <c r="F307" s="176"/>
    </row>
    <row r="308" spans="1:6" ht="24" customHeight="1">
      <c r="A308" s="175">
        <v>2040802</v>
      </c>
      <c r="B308" s="181" t="s">
        <v>129</v>
      </c>
      <c r="C308" s="177"/>
      <c r="D308" s="178">
        <f>C308*1.03</f>
        <v>0</v>
      </c>
      <c r="E308" s="179"/>
      <c r="F308" s="176"/>
    </row>
    <row r="309" spans="1:6" ht="24" customHeight="1">
      <c r="A309" s="175">
        <v>2040803</v>
      </c>
      <c r="B309" s="180" t="s">
        <v>130</v>
      </c>
      <c r="C309" s="177"/>
      <c r="D309" s="178">
        <f>C309*1.03</f>
        <v>0</v>
      </c>
      <c r="E309" s="179"/>
      <c r="F309" s="176"/>
    </row>
    <row r="310" spans="1:6" ht="24" customHeight="1">
      <c r="A310" s="175">
        <v>2040804</v>
      </c>
      <c r="B310" s="180" t="s">
        <v>308</v>
      </c>
      <c r="C310" s="177"/>
      <c r="D310" s="178">
        <f>C310*1.03</f>
        <v>0</v>
      </c>
      <c r="E310" s="179"/>
      <c r="F310" s="176"/>
    </row>
    <row r="311" spans="1:6" ht="24" customHeight="1">
      <c r="A311" s="175">
        <v>2040805</v>
      </c>
      <c r="B311" s="180" t="s">
        <v>309</v>
      </c>
      <c r="C311" s="177">
        <v>2</v>
      </c>
      <c r="D311" s="178">
        <v>2</v>
      </c>
      <c r="E311" s="179">
        <f>D311/C311</f>
        <v>1</v>
      </c>
      <c r="F311" s="176"/>
    </row>
    <row r="312" spans="1:6" ht="24" customHeight="1">
      <c r="A312" s="175">
        <v>2040806</v>
      </c>
      <c r="B312" s="181" t="s">
        <v>310</v>
      </c>
      <c r="C312" s="177"/>
      <c r="D312" s="178">
        <f t="shared" ref="D312:D329" si="12">C312*1.03</f>
        <v>0</v>
      </c>
      <c r="E312" s="179"/>
      <c r="F312" s="176"/>
    </row>
    <row r="313" spans="1:6" ht="24" customHeight="1">
      <c r="A313" s="175">
        <v>2040807</v>
      </c>
      <c r="B313" s="181" t="s">
        <v>169</v>
      </c>
      <c r="C313" s="177"/>
      <c r="D313" s="178">
        <f t="shared" si="12"/>
        <v>0</v>
      </c>
      <c r="E313" s="179"/>
      <c r="F313" s="176"/>
    </row>
    <row r="314" spans="1:6" ht="24" customHeight="1">
      <c r="A314" s="175">
        <v>2040850</v>
      </c>
      <c r="B314" s="181" t="s">
        <v>137</v>
      </c>
      <c r="C314" s="177"/>
      <c r="D314" s="178">
        <f t="shared" si="12"/>
        <v>0</v>
      </c>
      <c r="E314" s="179"/>
      <c r="F314" s="176"/>
    </row>
    <row r="315" spans="1:6" ht="24" customHeight="1">
      <c r="A315" s="175">
        <v>2040899</v>
      </c>
      <c r="B315" s="181" t="s">
        <v>311</v>
      </c>
      <c r="C315" s="177"/>
      <c r="D315" s="178">
        <f t="shared" si="12"/>
        <v>0</v>
      </c>
      <c r="E315" s="179"/>
      <c r="F315" s="176"/>
    </row>
    <row r="316" spans="1:6" ht="24" customHeight="1">
      <c r="A316" s="175">
        <v>20409</v>
      </c>
      <c r="B316" s="176" t="s">
        <v>312</v>
      </c>
      <c r="C316" s="183">
        <f>SUM(C317:C323)</f>
        <v>0</v>
      </c>
      <c r="D316" s="178">
        <f t="shared" si="12"/>
        <v>0</v>
      </c>
      <c r="E316" s="179"/>
      <c r="F316" s="176"/>
    </row>
    <row r="317" spans="1:6" ht="24" customHeight="1">
      <c r="A317" s="175">
        <v>2040901</v>
      </c>
      <c r="B317" s="180" t="s">
        <v>128</v>
      </c>
      <c r="C317" s="177"/>
      <c r="D317" s="178">
        <f t="shared" si="12"/>
        <v>0</v>
      </c>
      <c r="E317" s="179"/>
      <c r="F317" s="176"/>
    </row>
    <row r="318" spans="1:6" ht="24" customHeight="1">
      <c r="A318" s="175">
        <v>2040902</v>
      </c>
      <c r="B318" s="180" t="s">
        <v>129</v>
      </c>
      <c r="C318" s="177"/>
      <c r="D318" s="178">
        <f t="shared" si="12"/>
        <v>0</v>
      </c>
      <c r="E318" s="179"/>
      <c r="F318" s="176"/>
    </row>
    <row r="319" spans="1:6" ht="24" customHeight="1">
      <c r="A319" s="175">
        <v>2040903</v>
      </c>
      <c r="B319" s="182" t="s">
        <v>130</v>
      </c>
      <c r="C319" s="177"/>
      <c r="D319" s="178">
        <f t="shared" si="12"/>
        <v>0</v>
      </c>
      <c r="E319" s="179"/>
      <c r="F319" s="176"/>
    </row>
    <row r="320" spans="1:6" ht="24" customHeight="1">
      <c r="A320" s="175">
        <v>2040904</v>
      </c>
      <c r="B320" s="185" t="s">
        <v>313</v>
      </c>
      <c r="C320" s="177"/>
      <c r="D320" s="178">
        <f t="shared" si="12"/>
        <v>0</v>
      </c>
      <c r="E320" s="179"/>
      <c r="F320" s="176"/>
    </row>
    <row r="321" spans="1:6" ht="24" customHeight="1">
      <c r="A321" s="175">
        <v>2040905</v>
      </c>
      <c r="B321" s="181" t="s">
        <v>314</v>
      </c>
      <c r="C321" s="177"/>
      <c r="D321" s="178">
        <f t="shared" si="12"/>
        <v>0</v>
      </c>
      <c r="E321" s="179"/>
      <c r="F321" s="176"/>
    </row>
    <row r="322" spans="1:6" ht="24" customHeight="1">
      <c r="A322" s="175">
        <v>2040950</v>
      </c>
      <c r="B322" s="181" t="s">
        <v>137</v>
      </c>
      <c r="C322" s="177"/>
      <c r="D322" s="178">
        <f t="shared" si="12"/>
        <v>0</v>
      </c>
      <c r="E322" s="179"/>
      <c r="F322" s="176"/>
    </row>
    <row r="323" spans="1:6" ht="24" customHeight="1">
      <c r="A323" s="175">
        <v>2040999</v>
      </c>
      <c r="B323" s="180" t="s">
        <v>315</v>
      </c>
      <c r="C323" s="177"/>
      <c r="D323" s="178">
        <f t="shared" si="12"/>
        <v>0</v>
      </c>
      <c r="E323" s="179"/>
      <c r="F323" s="176"/>
    </row>
    <row r="324" spans="1:6" ht="24" customHeight="1">
      <c r="A324" s="175">
        <v>20410</v>
      </c>
      <c r="B324" s="180" t="s">
        <v>316</v>
      </c>
      <c r="C324" s="183">
        <f>SUM(C325:C329)</f>
        <v>0</v>
      </c>
      <c r="D324" s="178">
        <f t="shared" si="12"/>
        <v>0</v>
      </c>
      <c r="E324" s="179"/>
      <c r="F324" s="176"/>
    </row>
    <row r="325" spans="1:6" ht="24" customHeight="1">
      <c r="A325" s="175">
        <v>2041001</v>
      </c>
      <c r="B325" s="180" t="s">
        <v>128</v>
      </c>
      <c r="C325" s="177"/>
      <c r="D325" s="178">
        <f t="shared" si="12"/>
        <v>0</v>
      </c>
      <c r="E325" s="179"/>
      <c r="F325" s="176"/>
    </row>
    <row r="326" spans="1:6" ht="24" customHeight="1">
      <c r="A326" s="175">
        <v>2041002</v>
      </c>
      <c r="B326" s="181" t="s">
        <v>129</v>
      </c>
      <c r="C326" s="177"/>
      <c r="D326" s="178">
        <f t="shared" si="12"/>
        <v>0</v>
      </c>
      <c r="E326" s="179"/>
      <c r="F326" s="176"/>
    </row>
    <row r="327" spans="1:6" ht="24" customHeight="1">
      <c r="A327" s="175">
        <v>2041006</v>
      </c>
      <c r="B327" s="180" t="s">
        <v>169</v>
      </c>
      <c r="C327" s="177"/>
      <c r="D327" s="178">
        <f t="shared" si="12"/>
        <v>0</v>
      </c>
      <c r="E327" s="179"/>
      <c r="F327" s="176"/>
    </row>
    <row r="328" spans="1:6" ht="24" customHeight="1">
      <c r="A328" s="175">
        <v>2041007</v>
      </c>
      <c r="B328" s="181" t="s">
        <v>317</v>
      </c>
      <c r="C328" s="177"/>
      <c r="D328" s="178">
        <f t="shared" si="12"/>
        <v>0</v>
      </c>
      <c r="E328" s="179"/>
      <c r="F328" s="176"/>
    </row>
    <row r="329" spans="1:6" ht="24" customHeight="1">
      <c r="A329" s="175">
        <v>2041099</v>
      </c>
      <c r="B329" s="180" t="s">
        <v>318</v>
      </c>
      <c r="C329" s="177"/>
      <c r="D329" s="178">
        <f t="shared" si="12"/>
        <v>0</v>
      </c>
      <c r="E329" s="179"/>
      <c r="F329" s="176"/>
    </row>
    <row r="330" spans="1:6" ht="24" customHeight="1">
      <c r="A330" s="175">
        <v>20499</v>
      </c>
      <c r="B330" s="180" t="s">
        <v>319</v>
      </c>
      <c r="C330" s="183">
        <f>SUM(C331:C332)</f>
        <v>371</v>
      </c>
      <c r="D330" s="183">
        <f>SUM(D331:D332)</f>
        <v>254</v>
      </c>
      <c r="E330" s="179">
        <f>D330/C330</f>
        <v>0.68463611859838303</v>
      </c>
      <c r="F330" s="176"/>
    </row>
    <row r="331" spans="1:6" ht="24" customHeight="1">
      <c r="A331" s="175">
        <v>2049901</v>
      </c>
      <c r="B331" s="180" t="s">
        <v>320</v>
      </c>
      <c r="C331" s="177"/>
      <c r="D331" s="178">
        <f>C331*1.03</f>
        <v>0</v>
      </c>
      <c r="E331" s="179"/>
      <c r="F331" s="176"/>
    </row>
    <row r="332" spans="1:6" ht="24" customHeight="1">
      <c r="A332" s="175">
        <v>2049999</v>
      </c>
      <c r="B332" s="180" t="s">
        <v>321</v>
      </c>
      <c r="C332" s="177">
        <v>371</v>
      </c>
      <c r="D332" s="178">
        <v>254</v>
      </c>
      <c r="E332" s="179">
        <f>D332/C332</f>
        <v>0.68463611859838303</v>
      </c>
      <c r="F332" s="176"/>
    </row>
    <row r="333" spans="1:6" ht="24" customHeight="1">
      <c r="A333" s="175">
        <v>205</v>
      </c>
      <c r="B333" s="176" t="s">
        <v>322</v>
      </c>
      <c r="C333" s="177">
        <f>SUM(C334,C339,C346,C352,C358,C362,C366,C370,C376,C383)</f>
        <v>57861</v>
      </c>
      <c r="D333" s="177">
        <f>SUM(D334,D339,D346,D352,D358,D362,D366,D370,D376,D383)</f>
        <v>57980</v>
      </c>
      <c r="E333" s="179">
        <f>D333/C333</f>
        <v>1.00205665301326</v>
      </c>
      <c r="F333" s="176"/>
    </row>
    <row r="334" spans="1:6" ht="24" customHeight="1">
      <c r="A334" s="175">
        <v>20501</v>
      </c>
      <c r="B334" s="181" t="s">
        <v>323</v>
      </c>
      <c r="C334" s="183">
        <f>SUM(C335:C338)</f>
        <v>1891</v>
      </c>
      <c r="D334" s="183">
        <f>SUM(D335:D338)</f>
        <v>1874</v>
      </c>
      <c r="E334" s="179">
        <f>D334/C334</f>
        <v>0.99101004759386602</v>
      </c>
      <c r="F334" s="176"/>
    </row>
    <row r="335" spans="1:6" ht="24" customHeight="1">
      <c r="A335" s="175">
        <v>2050101</v>
      </c>
      <c r="B335" s="180" t="s">
        <v>128</v>
      </c>
      <c r="C335" s="177">
        <v>1500</v>
      </c>
      <c r="D335" s="178">
        <v>1545</v>
      </c>
      <c r="E335" s="179">
        <f>D335/C335</f>
        <v>1.03</v>
      </c>
      <c r="F335" s="176"/>
    </row>
    <row r="336" spans="1:6" ht="24" customHeight="1">
      <c r="A336" s="175">
        <v>2050102</v>
      </c>
      <c r="B336" s="180" t="s">
        <v>129</v>
      </c>
      <c r="C336" s="177">
        <v>9</v>
      </c>
      <c r="D336" s="178">
        <v>9</v>
      </c>
      <c r="E336" s="179">
        <f>D336/C336</f>
        <v>1</v>
      </c>
      <c r="F336" s="176"/>
    </row>
    <row r="337" spans="1:6" ht="24" customHeight="1">
      <c r="A337" s="175">
        <v>2050103</v>
      </c>
      <c r="B337" s="180" t="s">
        <v>130</v>
      </c>
      <c r="C337" s="177">
        <v>0</v>
      </c>
      <c r="D337" s="178">
        <f>C337*1.03</f>
        <v>0</v>
      </c>
      <c r="E337" s="179"/>
      <c r="F337" s="176"/>
    </row>
    <row r="338" spans="1:6" ht="24" customHeight="1">
      <c r="A338" s="175">
        <v>2050199</v>
      </c>
      <c r="B338" s="185" t="s">
        <v>324</v>
      </c>
      <c r="C338" s="177">
        <v>382</v>
      </c>
      <c r="D338" s="178">
        <v>320</v>
      </c>
      <c r="E338" s="179">
        <f t="shared" ref="E338:E348" si="13">D338/C338</f>
        <v>0.83769633507853403</v>
      </c>
      <c r="F338" s="176"/>
    </row>
    <row r="339" spans="1:6" ht="24" customHeight="1">
      <c r="A339" s="175">
        <v>20502</v>
      </c>
      <c r="B339" s="180" t="s">
        <v>325</v>
      </c>
      <c r="C339" s="183">
        <f>SUM(C340:C345)</f>
        <v>50345</v>
      </c>
      <c r="D339" s="183">
        <f>SUM(D340:D345)</f>
        <v>51900</v>
      </c>
      <c r="E339" s="179">
        <f t="shared" si="13"/>
        <v>1.03088688052438</v>
      </c>
      <c r="F339" s="176"/>
    </row>
    <row r="340" spans="1:6" ht="24" customHeight="1">
      <c r="A340" s="175">
        <v>2050201</v>
      </c>
      <c r="B340" s="180" t="s">
        <v>326</v>
      </c>
      <c r="C340" s="177">
        <v>1467</v>
      </c>
      <c r="D340" s="178">
        <v>1568</v>
      </c>
      <c r="E340" s="179">
        <f t="shared" si="13"/>
        <v>1.06884798909339</v>
      </c>
      <c r="F340" s="176"/>
    </row>
    <row r="341" spans="1:6" ht="24" customHeight="1">
      <c r="A341" s="175">
        <v>2050202</v>
      </c>
      <c r="B341" s="180" t="s">
        <v>327</v>
      </c>
      <c r="C341" s="177">
        <v>19483</v>
      </c>
      <c r="D341" s="178">
        <v>20096</v>
      </c>
      <c r="E341" s="179">
        <f t="shared" si="13"/>
        <v>1.03146332700303</v>
      </c>
      <c r="F341" s="176"/>
    </row>
    <row r="342" spans="1:6" ht="24" customHeight="1">
      <c r="A342" s="175">
        <v>2050203</v>
      </c>
      <c r="B342" s="181" t="s">
        <v>328</v>
      </c>
      <c r="C342" s="177">
        <v>18238</v>
      </c>
      <c r="D342" s="178">
        <v>18790</v>
      </c>
      <c r="E342" s="179">
        <f t="shared" si="13"/>
        <v>1.0302664765873499</v>
      </c>
      <c r="F342" s="176"/>
    </row>
    <row r="343" spans="1:6" ht="24" customHeight="1">
      <c r="A343" s="175">
        <v>2050204</v>
      </c>
      <c r="B343" s="181" t="s">
        <v>329</v>
      </c>
      <c r="C343" s="177">
        <v>9419</v>
      </c>
      <c r="D343" s="178">
        <v>9702</v>
      </c>
      <c r="E343" s="179">
        <f t="shared" si="13"/>
        <v>1.0300456524047099</v>
      </c>
      <c r="F343" s="176"/>
    </row>
    <row r="344" spans="1:6" ht="24" customHeight="1">
      <c r="A344" s="175">
        <v>2050207</v>
      </c>
      <c r="B344" s="181" t="s">
        <v>330</v>
      </c>
      <c r="C344" s="177">
        <v>53</v>
      </c>
      <c r="D344" s="178">
        <v>56</v>
      </c>
      <c r="E344" s="179">
        <f t="shared" si="13"/>
        <v>1.0566037735849101</v>
      </c>
      <c r="F344" s="176"/>
    </row>
    <row r="345" spans="1:6" ht="24" customHeight="1">
      <c r="A345" s="175">
        <v>2050299</v>
      </c>
      <c r="B345" s="180" t="s">
        <v>331</v>
      </c>
      <c r="C345" s="177">
        <v>1685</v>
      </c>
      <c r="D345" s="178">
        <v>1688</v>
      </c>
      <c r="E345" s="179">
        <f t="shared" si="13"/>
        <v>1.0017804154302701</v>
      </c>
      <c r="F345" s="176"/>
    </row>
    <row r="346" spans="1:6" ht="24" customHeight="1">
      <c r="A346" s="175">
        <v>20503</v>
      </c>
      <c r="B346" s="180" t="s">
        <v>332</v>
      </c>
      <c r="C346" s="183">
        <f>SUM(C347:C351)</f>
        <v>1788</v>
      </c>
      <c r="D346" s="183">
        <f>SUM(D347:D351)</f>
        <v>1748</v>
      </c>
      <c r="E346" s="179">
        <f t="shared" si="13"/>
        <v>0.97762863534675604</v>
      </c>
      <c r="F346" s="176"/>
    </row>
    <row r="347" spans="1:6" ht="24" customHeight="1">
      <c r="A347" s="175">
        <v>2050301</v>
      </c>
      <c r="B347" s="180" t="s">
        <v>333</v>
      </c>
      <c r="C347" s="177">
        <v>7</v>
      </c>
      <c r="D347" s="178">
        <v>0</v>
      </c>
      <c r="E347" s="179">
        <f t="shared" si="13"/>
        <v>0</v>
      </c>
      <c r="F347" s="176"/>
    </row>
    <row r="348" spans="1:6" ht="24" customHeight="1">
      <c r="A348" s="175">
        <v>2050302</v>
      </c>
      <c r="B348" s="180" t="s">
        <v>334</v>
      </c>
      <c r="C348" s="177">
        <v>1704</v>
      </c>
      <c r="D348" s="178">
        <v>1700</v>
      </c>
      <c r="E348" s="179">
        <f t="shared" si="13"/>
        <v>0.99765258215962405</v>
      </c>
      <c r="F348" s="176"/>
    </row>
    <row r="349" spans="1:6" ht="24" customHeight="1">
      <c r="A349" s="175">
        <v>2050303</v>
      </c>
      <c r="B349" s="180" t="s">
        <v>335</v>
      </c>
      <c r="C349" s="177">
        <v>0</v>
      </c>
      <c r="D349" s="178">
        <f t="shared" ref="D349:D365" si="14">C349*1.03</f>
        <v>0</v>
      </c>
      <c r="E349" s="179"/>
      <c r="F349" s="176"/>
    </row>
    <row r="350" spans="1:6" ht="24" customHeight="1">
      <c r="A350" s="53">
        <v>2050305</v>
      </c>
      <c r="B350" s="181" t="s">
        <v>336</v>
      </c>
      <c r="C350" s="177">
        <v>32</v>
      </c>
      <c r="D350" s="178">
        <v>0</v>
      </c>
      <c r="E350" s="179">
        <f>D350/C350</f>
        <v>0</v>
      </c>
      <c r="F350" s="176"/>
    </row>
    <row r="351" spans="1:6" ht="24" customHeight="1">
      <c r="A351" s="53">
        <v>2050399</v>
      </c>
      <c r="B351" s="181" t="s">
        <v>337</v>
      </c>
      <c r="C351" s="177">
        <v>45</v>
      </c>
      <c r="D351" s="178">
        <v>48</v>
      </c>
      <c r="E351" s="179">
        <f>D351/C351</f>
        <v>1.06666666666667</v>
      </c>
      <c r="F351" s="176"/>
    </row>
    <row r="352" spans="1:6" ht="24" customHeight="1">
      <c r="A352" s="53">
        <v>20504</v>
      </c>
      <c r="B352" s="176" t="s">
        <v>338</v>
      </c>
      <c r="C352" s="183">
        <f>SUM(C353:C357)</f>
        <v>0</v>
      </c>
      <c r="D352" s="178">
        <f t="shared" si="14"/>
        <v>0</v>
      </c>
      <c r="E352" s="179"/>
      <c r="F352" s="176"/>
    </row>
    <row r="353" spans="1:6" ht="24" customHeight="1">
      <c r="A353" s="53">
        <v>2050401</v>
      </c>
      <c r="B353" s="180" t="s">
        <v>339</v>
      </c>
      <c r="C353" s="177"/>
      <c r="D353" s="178">
        <f t="shared" si="14"/>
        <v>0</v>
      </c>
      <c r="E353" s="179"/>
      <c r="F353" s="176"/>
    </row>
    <row r="354" spans="1:6" ht="24" customHeight="1">
      <c r="A354" s="53">
        <v>2050402</v>
      </c>
      <c r="B354" s="180" t="s">
        <v>340</v>
      </c>
      <c r="C354" s="177"/>
      <c r="D354" s="178">
        <f t="shared" si="14"/>
        <v>0</v>
      </c>
      <c r="E354" s="179"/>
      <c r="F354" s="176"/>
    </row>
    <row r="355" spans="1:6" ht="24" customHeight="1">
      <c r="A355" s="53">
        <v>2050403</v>
      </c>
      <c r="B355" s="180" t="s">
        <v>341</v>
      </c>
      <c r="C355" s="177"/>
      <c r="D355" s="178">
        <f t="shared" si="14"/>
        <v>0</v>
      </c>
      <c r="E355" s="179"/>
      <c r="F355" s="176"/>
    </row>
    <row r="356" spans="1:6" ht="24" customHeight="1">
      <c r="A356" s="53">
        <v>2050404</v>
      </c>
      <c r="B356" s="181" t="s">
        <v>342</v>
      </c>
      <c r="C356" s="177"/>
      <c r="D356" s="178">
        <f t="shared" si="14"/>
        <v>0</v>
      </c>
      <c r="E356" s="179"/>
      <c r="F356" s="176"/>
    </row>
    <row r="357" spans="1:6" ht="24" customHeight="1">
      <c r="A357" s="175">
        <v>2050499</v>
      </c>
      <c r="B357" s="181" t="s">
        <v>343</v>
      </c>
      <c r="C357" s="177"/>
      <c r="D357" s="178">
        <f t="shared" si="14"/>
        <v>0</v>
      </c>
      <c r="E357" s="179"/>
      <c r="F357" s="176"/>
    </row>
    <row r="358" spans="1:6" ht="24" customHeight="1">
      <c r="A358" s="175">
        <v>20505</v>
      </c>
      <c r="B358" s="181" t="s">
        <v>344</v>
      </c>
      <c r="C358" s="183">
        <f>SUM(C359:C361)</f>
        <v>0</v>
      </c>
      <c r="D358" s="178">
        <f t="shared" si="14"/>
        <v>0</v>
      </c>
      <c r="E358" s="179"/>
      <c r="F358" s="176"/>
    </row>
    <row r="359" spans="1:6" ht="24" customHeight="1">
      <c r="A359" s="175">
        <v>2050501</v>
      </c>
      <c r="B359" s="180" t="s">
        <v>345</v>
      </c>
      <c r="C359" s="177"/>
      <c r="D359" s="178">
        <f t="shared" si="14"/>
        <v>0</v>
      </c>
      <c r="E359" s="179"/>
      <c r="F359" s="176"/>
    </row>
    <row r="360" spans="1:6" ht="24" customHeight="1">
      <c r="A360" s="175">
        <v>2050502</v>
      </c>
      <c r="B360" s="180" t="s">
        <v>346</v>
      </c>
      <c r="C360" s="177"/>
      <c r="D360" s="178">
        <f t="shared" si="14"/>
        <v>0</v>
      </c>
      <c r="E360" s="179"/>
      <c r="F360" s="176"/>
    </row>
    <row r="361" spans="1:6" ht="24" customHeight="1">
      <c r="A361" s="175">
        <v>2050599</v>
      </c>
      <c r="B361" s="180" t="s">
        <v>347</v>
      </c>
      <c r="C361" s="177"/>
      <c r="D361" s="178">
        <f t="shared" si="14"/>
        <v>0</v>
      </c>
      <c r="E361" s="179"/>
      <c r="F361" s="176"/>
    </row>
    <row r="362" spans="1:6" ht="24" customHeight="1">
      <c r="A362" s="175">
        <v>20506</v>
      </c>
      <c r="B362" s="181" t="s">
        <v>348</v>
      </c>
      <c r="C362" s="183">
        <f>SUM(C363:C365)</f>
        <v>0</v>
      </c>
      <c r="D362" s="178">
        <f t="shared" si="14"/>
        <v>0</v>
      </c>
      <c r="E362" s="179"/>
      <c r="F362" s="176"/>
    </row>
    <row r="363" spans="1:6" ht="24" customHeight="1">
      <c r="A363" s="175">
        <v>2050601</v>
      </c>
      <c r="B363" s="181" t="s">
        <v>349</v>
      </c>
      <c r="C363" s="177"/>
      <c r="D363" s="178">
        <f t="shared" si="14"/>
        <v>0</v>
      </c>
      <c r="E363" s="179"/>
      <c r="F363" s="176"/>
    </row>
    <row r="364" spans="1:6" ht="24" customHeight="1">
      <c r="A364" s="175">
        <v>2050602</v>
      </c>
      <c r="B364" s="181" t="s">
        <v>350</v>
      </c>
      <c r="C364" s="177"/>
      <c r="D364" s="178">
        <f t="shared" si="14"/>
        <v>0</v>
      </c>
      <c r="E364" s="179"/>
      <c r="F364" s="176"/>
    </row>
    <row r="365" spans="1:6" ht="24" customHeight="1">
      <c r="A365" s="175">
        <v>2050699</v>
      </c>
      <c r="B365" s="176" t="s">
        <v>351</v>
      </c>
      <c r="C365" s="177"/>
      <c r="D365" s="178">
        <f t="shared" si="14"/>
        <v>0</v>
      </c>
      <c r="E365" s="179"/>
      <c r="F365" s="176"/>
    </row>
    <row r="366" spans="1:6" ht="24" customHeight="1">
      <c r="A366" s="175">
        <v>20507</v>
      </c>
      <c r="B366" s="180" t="s">
        <v>352</v>
      </c>
      <c r="C366" s="183">
        <f>SUM(C367:C369)</f>
        <v>121</v>
      </c>
      <c r="D366" s="183">
        <f>SUM(D367:D369)</f>
        <v>158</v>
      </c>
      <c r="E366" s="179">
        <f>D366/C366</f>
        <v>1.30578512396694</v>
      </c>
      <c r="F366" s="176"/>
    </row>
    <row r="367" spans="1:6" ht="24" customHeight="1">
      <c r="A367" s="175">
        <v>2050701</v>
      </c>
      <c r="B367" s="180" t="s">
        <v>353</v>
      </c>
      <c r="C367" s="177">
        <v>121</v>
      </c>
      <c r="D367" s="178">
        <v>158</v>
      </c>
      <c r="E367" s="179">
        <f>D367/C367</f>
        <v>1.30578512396694</v>
      </c>
      <c r="F367" s="176"/>
    </row>
    <row r="368" spans="1:6" ht="24" customHeight="1">
      <c r="A368" s="175">
        <v>2050702</v>
      </c>
      <c r="B368" s="180" t="s">
        <v>354</v>
      </c>
      <c r="C368" s="177"/>
      <c r="D368" s="178">
        <f t="shared" ref="D368:D375" si="15">C368*1.03</f>
        <v>0</v>
      </c>
      <c r="E368" s="179"/>
      <c r="F368" s="176"/>
    </row>
    <row r="369" spans="1:6" ht="24" customHeight="1">
      <c r="A369" s="175">
        <v>2050799</v>
      </c>
      <c r="B369" s="181" t="s">
        <v>355</v>
      </c>
      <c r="C369" s="177"/>
      <c r="D369" s="178">
        <f t="shared" si="15"/>
        <v>0</v>
      </c>
      <c r="E369" s="179"/>
      <c r="F369" s="176"/>
    </row>
    <row r="370" spans="1:6" ht="24" customHeight="1">
      <c r="A370" s="175">
        <v>20508</v>
      </c>
      <c r="B370" s="181" t="s">
        <v>356</v>
      </c>
      <c r="C370" s="183">
        <f>SUM(C371:C375)</f>
        <v>529</v>
      </c>
      <c r="D370" s="183">
        <f>SUM(D371:D375)</f>
        <v>556</v>
      </c>
      <c r="E370" s="179">
        <f>D370/C370</f>
        <v>1.05103969754253</v>
      </c>
      <c r="F370" s="176"/>
    </row>
    <row r="371" spans="1:6" ht="24" customHeight="1">
      <c r="A371" s="175">
        <v>2050801</v>
      </c>
      <c r="B371" s="181" t="s">
        <v>357</v>
      </c>
      <c r="C371" s="177">
        <v>278</v>
      </c>
      <c r="D371" s="178">
        <v>288</v>
      </c>
      <c r="E371" s="179">
        <f>D371/C371</f>
        <v>1.0359712230215801</v>
      </c>
      <c r="F371" s="176"/>
    </row>
    <row r="372" spans="1:6" ht="24" customHeight="1">
      <c r="A372" s="175">
        <v>2050802</v>
      </c>
      <c r="B372" s="180" t="s">
        <v>358</v>
      </c>
      <c r="C372" s="177">
        <v>251</v>
      </c>
      <c r="D372" s="178">
        <v>268</v>
      </c>
      <c r="E372" s="179">
        <f>D372/C372</f>
        <v>1.0677290836653399</v>
      </c>
      <c r="F372" s="176"/>
    </row>
    <row r="373" spans="1:6" ht="24" customHeight="1">
      <c r="A373" s="175">
        <v>2050803</v>
      </c>
      <c r="B373" s="180" t="s">
        <v>359</v>
      </c>
      <c r="C373" s="177"/>
      <c r="D373" s="178">
        <f t="shared" si="15"/>
        <v>0</v>
      </c>
      <c r="E373" s="179"/>
      <c r="F373" s="176"/>
    </row>
    <row r="374" spans="1:6" ht="24" customHeight="1">
      <c r="A374" s="175">
        <v>2050804</v>
      </c>
      <c r="B374" s="180" t="s">
        <v>360</v>
      </c>
      <c r="C374" s="177"/>
      <c r="D374" s="178">
        <f t="shared" si="15"/>
        <v>0</v>
      </c>
      <c r="E374" s="179"/>
      <c r="F374" s="176"/>
    </row>
    <row r="375" spans="1:6" ht="24" customHeight="1">
      <c r="A375" s="175">
        <v>2050899</v>
      </c>
      <c r="B375" s="180" t="s">
        <v>361</v>
      </c>
      <c r="C375" s="177"/>
      <c r="D375" s="178">
        <f t="shared" si="15"/>
        <v>0</v>
      </c>
      <c r="E375" s="179"/>
      <c r="F375" s="176"/>
    </row>
    <row r="376" spans="1:6" ht="24" customHeight="1">
      <c r="A376" s="175">
        <v>20509</v>
      </c>
      <c r="B376" s="180" t="s">
        <v>362</v>
      </c>
      <c r="C376" s="183">
        <f>SUM(C377:C382)</f>
        <v>1678</v>
      </c>
      <c r="D376" s="183">
        <f>SUM(D377:D382)</f>
        <v>1734</v>
      </c>
      <c r="E376" s="179">
        <f>D376/C376</f>
        <v>1.0333730631704401</v>
      </c>
      <c r="F376" s="176"/>
    </row>
    <row r="377" spans="1:6" ht="24" customHeight="1">
      <c r="A377" s="175">
        <v>2050901</v>
      </c>
      <c r="B377" s="181" t="s">
        <v>363</v>
      </c>
      <c r="C377" s="177">
        <v>53</v>
      </c>
      <c r="D377" s="178">
        <v>59</v>
      </c>
      <c r="E377" s="179">
        <f>D377/C377</f>
        <v>1.11320754716981</v>
      </c>
      <c r="F377" s="176"/>
    </row>
    <row r="378" spans="1:6" ht="24" customHeight="1">
      <c r="A378" s="175">
        <v>2050902</v>
      </c>
      <c r="B378" s="181" t="s">
        <v>364</v>
      </c>
      <c r="C378" s="177">
        <v>0</v>
      </c>
      <c r="D378" s="178">
        <f>C378*1.03</f>
        <v>0</v>
      </c>
      <c r="E378" s="179"/>
      <c r="F378" s="176"/>
    </row>
    <row r="379" spans="1:6" ht="24" customHeight="1">
      <c r="A379" s="175">
        <v>2050903</v>
      </c>
      <c r="B379" s="181" t="s">
        <v>365</v>
      </c>
      <c r="C379" s="177">
        <v>601</v>
      </c>
      <c r="D379" s="178">
        <v>620</v>
      </c>
      <c r="E379" s="179">
        <f>D379/C379</f>
        <v>1.0316139767054899</v>
      </c>
      <c r="F379" s="176"/>
    </row>
    <row r="380" spans="1:6" ht="24" customHeight="1">
      <c r="A380" s="175">
        <v>2050904</v>
      </c>
      <c r="B380" s="176" t="s">
        <v>366</v>
      </c>
      <c r="C380" s="177">
        <v>0</v>
      </c>
      <c r="D380" s="178">
        <f>C380*1.03</f>
        <v>0</v>
      </c>
      <c r="E380" s="179"/>
      <c r="F380" s="176"/>
    </row>
    <row r="381" spans="1:6" ht="24" customHeight="1">
      <c r="A381" s="175">
        <v>2050905</v>
      </c>
      <c r="B381" s="180" t="s">
        <v>367</v>
      </c>
      <c r="C381" s="177">
        <v>0</v>
      </c>
      <c r="D381" s="178">
        <f>C381*1.03</f>
        <v>0</v>
      </c>
      <c r="E381" s="179"/>
      <c r="F381" s="176"/>
    </row>
    <row r="382" spans="1:6" ht="24" customHeight="1">
      <c r="A382" s="175">
        <v>2050999</v>
      </c>
      <c r="B382" s="180" t="s">
        <v>368</v>
      </c>
      <c r="C382" s="177">
        <v>1024</v>
      </c>
      <c r="D382" s="178">
        <v>1055</v>
      </c>
      <c r="E382" s="179">
        <f>D382/C382</f>
        <v>1.0302734375</v>
      </c>
      <c r="F382" s="176"/>
    </row>
    <row r="383" spans="1:6" ht="24" customHeight="1">
      <c r="A383" s="175">
        <v>20599</v>
      </c>
      <c r="B383" s="180" t="s">
        <v>369</v>
      </c>
      <c r="C383" s="177">
        <v>1509</v>
      </c>
      <c r="D383" s="178">
        <v>10</v>
      </c>
      <c r="E383" s="179">
        <f>D383/C383</f>
        <v>6.6269052352551398E-3</v>
      </c>
      <c r="F383" s="176"/>
    </row>
    <row r="384" spans="1:6" ht="24" customHeight="1">
      <c r="A384" s="175">
        <v>206</v>
      </c>
      <c r="B384" s="176" t="s">
        <v>370</v>
      </c>
      <c r="C384" s="177">
        <f>SUM(C385,C390,C399,C405,C410,C415,C420,C427,C431,C435)</f>
        <v>10212</v>
      </c>
      <c r="D384" s="177">
        <f>SUM(D385,D390,D399,D405,D410,D415,D420,D427,D431,D435)</f>
        <v>10417</v>
      </c>
      <c r="E384" s="179">
        <f>D384/C384</f>
        <v>1.02007442224834</v>
      </c>
      <c r="F384" s="176"/>
    </row>
    <row r="385" spans="1:6" ht="24" customHeight="1">
      <c r="A385" s="175">
        <v>20601</v>
      </c>
      <c r="B385" s="181" t="s">
        <v>371</v>
      </c>
      <c r="C385" s="183">
        <f>SUM(C386:C389)</f>
        <v>307</v>
      </c>
      <c r="D385" s="183">
        <f>SUM(D386:D389)</f>
        <v>367</v>
      </c>
      <c r="E385" s="179">
        <f>D385/C385</f>
        <v>1.19543973941368</v>
      </c>
      <c r="F385" s="176"/>
    </row>
    <row r="386" spans="1:6" ht="24" customHeight="1">
      <c r="A386" s="53">
        <v>2060101</v>
      </c>
      <c r="B386" s="180" t="s">
        <v>128</v>
      </c>
      <c r="C386" s="177">
        <v>172</v>
      </c>
      <c r="D386" s="178">
        <v>177</v>
      </c>
      <c r="E386" s="179">
        <f>D386/C386</f>
        <v>1.0290697674418601</v>
      </c>
      <c r="F386" s="176"/>
    </row>
    <row r="387" spans="1:6" ht="24" customHeight="1">
      <c r="A387" s="175">
        <v>2060102</v>
      </c>
      <c r="B387" s="180" t="s">
        <v>129</v>
      </c>
      <c r="C387" s="177">
        <v>0</v>
      </c>
      <c r="D387" s="178">
        <f t="shared" ref="D387:D404" si="16">C387*1.03</f>
        <v>0</v>
      </c>
      <c r="E387" s="179"/>
      <c r="F387" s="176"/>
    </row>
    <row r="388" spans="1:6" ht="24" customHeight="1">
      <c r="A388" s="53">
        <v>2060103</v>
      </c>
      <c r="B388" s="180" t="s">
        <v>130</v>
      </c>
      <c r="C388" s="177">
        <v>0</v>
      </c>
      <c r="D388" s="178">
        <f t="shared" si="16"/>
        <v>0</v>
      </c>
      <c r="E388" s="179"/>
      <c r="F388" s="176"/>
    </row>
    <row r="389" spans="1:6" ht="24" customHeight="1">
      <c r="A389" s="53">
        <v>2060199</v>
      </c>
      <c r="B389" s="181" t="s">
        <v>372</v>
      </c>
      <c r="C389" s="177">
        <v>135</v>
      </c>
      <c r="D389" s="178">
        <v>190</v>
      </c>
      <c r="E389" s="179">
        <f>D389/C389</f>
        <v>1.4074074074074101</v>
      </c>
      <c r="F389" s="176"/>
    </row>
    <row r="390" spans="1:6" ht="24" customHeight="1">
      <c r="A390" s="53">
        <v>20602</v>
      </c>
      <c r="B390" s="180" t="s">
        <v>373</v>
      </c>
      <c r="C390" s="183">
        <f>SUM(C391:C398)</f>
        <v>0</v>
      </c>
      <c r="D390" s="178">
        <f t="shared" si="16"/>
        <v>0</v>
      </c>
      <c r="E390" s="179"/>
      <c r="F390" s="176"/>
    </row>
    <row r="391" spans="1:6" ht="24" customHeight="1">
      <c r="A391" s="53">
        <v>2060201</v>
      </c>
      <c r="B391" s="180" t="s">
        <v>374</v>
      </c>
      <c r="C391" s="177"/>
      <c r="D391" s="178">
        <f t="shared" si="16"/>
        <v>0</v>
      </c>
      <c r="E391" s="179"/>
      <c r="F391" s="176"/>
    </row>
    <row r="392" spans="1:6" ht="24" customHeight="1">
      <c r="A392" s="53">
        <v>2060203</v>
      </c>
      <c r="B392" s="176" t="s">
        <v>375</v>
      </c>
      <c r="C392" s="177"/>
      <c r="D392" s="178">
        <f t="shared" si="16"/>
        <v>0</v>
      </c>
      <c r="E392" s="179"/>
      <c r="F392" s="176"/>
    </row>
    <row r="393" spans="1:6" ht="24" customHeight="1">
      <c r="A393" s="53">
        <v>2060204</v>
      </c>
      <c r="B393" s="180" t="s">
        <v>376</v>
      </c>
      <c r="C393" s="177"/>
      <c r="D393" s="178">
        <f t="shared" si="16"/>
        <v>0</v>
      </c>
      <c r="E393" s="179"/>
      <c r="F393" s="176"/>
    </row>
    <row r="394" spans="1:6" ht="24" customHeight="1">
      <c r="A394" s="53">
        <v>2060205</v>
      </c>
      <c r="B394" s="180" t="s">
        <v>377</v>
      </c>
      <c r="C394" s="177"/>
      <c r="D394" s="178">
        <f t="shared" si="16"/>
        <v>0</v>
      </c>
      <c r="E394" s="179"/>
      <c r="F394" s="176"/>
    </row>
    <row r="395" spans="1:6" ht="24" customHeight="1">
      <c r="A395" s="53">
        <v>2060206</v>
      </c>
      <c r="B395" s="180" t="s">
        <v>378</v>
      </c>
      <c r="C395" s="177"/>
      <c r="D395" s="178">
        <f t="shared" si="16"/>
        <v>0</v>
      </c>
      <c r="E395" s="179"/>
      <c r="F395" s="176"/>
    </row>
    <row r="396" spans="1:6" ht="24" customHeight="1">
      <c r="A396" s="53">
        <v>2060207</v>
      </c>
      <c r="B396" s="181" t="s">
        <v>379</v>
      </c>
      <c r="C396" s="177"/>
      <c r="D396" s="178">
        <f t="shared" si="16"/>
        <v>0</v>
      </c>
      <c r="E396" s="179"/>
      <c r="F396" s="176"/>
    </row>
    <row r="397" spans="1:6" ht="24" customHeight="1">
      <c r="A397" s="53">
        <v>2060208</v>
      </c>
      <c r="B397" s="181" t="s">
        <v>380</v>
      </c>
      <c r="C397" s="177"/>
      <c r="D397" s="178">
        <f t="shared" si="16"/>
        <v>0</v>
      </c>
      <c r="E397" s="179"/>
      <c r="F397" s="176"/>
    </row>
    <row r="398" spans="1:6" ht="24" customHeight="1">
      <c r="A398" s="53">
        <v>2060299</v>
      </c>
      <c r="B398" s="181" t="s">
        <v>381</v>
      </c>
      <c r="C398" s="177"/>
      <c r="D398" s="178">
        <f t="shared" si="16"/>
        <v>0</v>
      </c>
      <c r="E398" s="179"/>
      <c r="F398" s="176"/>
    </row>
    <row r="399" spans="1:6" ht="24" customHeight="1">
      <c r="A399" s="53">
        <v>20603</v>
      </c>
      <c r="B399" s="181" t="s">
        <v>382</v>
      </c>
      <c r="C399" s="183">
        <f>SUM(C400:C404)</f>
        <v>0</v>
      </c>
      <c r="D399" s="178">
        <f t="shared" si="16"/>
        <v>0</v>
      </c>
      <c r="E399" s="179"/>
      <c r="F399" s="176"/>
    </row>
    <row r="400" spans="1:6" ht="24" customHeight="1">
      <c r="A400" s="53">
        <v>2060301</v>
      </c>
      <c r="B400" s="180" t="s">
        <v>374</v>
      </c>
      <c r="C400" s="177"/>
      <c r="D400" s="178">
        <f t="shared" si="16"/>
        <v>0</v>
      </c>
      <c r="E400" s="179"/>
      <c r="F400" s="176"/>
    </row>
    <row r="401" spans="1:6" ht="24" customHeight="1">
      <c r="A401" s="53">
        <v>2060302</v>
      </c>
      <c r="B401" s="180" t="s">
        <v>383</v>
      </c>
      <c r="C401" s="177"/>
      <c r="D401" s="178">
        <f t="shared" si="16"/>
        <v>0</v>
      </c>
      <c r="E401" s="179"/>
      <c r="F401" s="176"/>
    </row>
    <row r="402" spans="1:6" ht="24" customHeight="1">
      <c r="A402" s="53">
        <v>2060303</v>
      </c>
      <c r="B402" s="180" t="s">
        <v>384</v>
      </c>
      <c r="C402" s="177"/>
      <c r="D402" s="178">
        <f t="shared" si="16"/>
        <v>0</v>
      </c>
      <c r="E402" s="179"/>
      <c r="F402" s="176"/>
    </row>
    <row r="403" spans="1:6" ht="24" customHeight="1">
      <c r="A403" s="53">
        <v>2060304</v>
      </c>
      <c r="B403" s="181" t="s">
        <v>385</v>
      </c>
      <c r="C403" s="177"/>
      <c r="D403" s="178">
        <f t="shared" si="16"/>
        <v>0</v>
      </c>
      <c r="E403" s="179"/>
      <c r="F403" s="176"/>
    </row>
    <row r="404" spans="1:6" ht="24" customHeight="1">
      <c r="A404" s="53">
        <v>2060399</v>
      </c>
      <c r="B404" s="181" t="s">
        <v>386</v>
      </c>
      <c r="C404" s="177"/>
      <c r="D404" s="178">
        <f t="shared" si="16"/>
        <v>0</v>
      </c>
      <c r="E404" s="179"/>
      <c r="F404" s="176"/>
    </row>
    <row r="405" spans="1:6" ht="24" customHeight="1">
      <c r="A405" s="53">
        <v>20604</v>
      </c>
      <c r="B405" s="181" t="s">
        <v>387</v>
      </c>
      <c r="C405" s="183">
        <f>SUM(C406:C409)</f>
        <v>3454</v>
      </c>
      <c r="D405" s="183">
        <f>SUM(D406:D409)</f>
        <v>3362</v>
      </c>
      <c r="E405" s="179">
        <f>D405/C405</f>
        <v>0.97336421540243201</v>
      </c>
      <c r="F405" s="176"/>
    </row>
    <row r="406" spans="1:6" ht="24" customHeight="1">
      <c r="A406" s="53">
        <v>2060401</v>
      </c>
      <c r="B406" s="176" t="s">
        <v>374</v>
      </c>
      <c r="C406" s="177">
        <v>0</v>
      </c>
      <c r="D406" s="178">
        <f t="shared" ref="D406:D413" si="17">C406*1.03</f>
        <v>0</v>
      </c>
      <c r="E406" s="179"/>
      <c r="F406" s="176"/>
    </row>
    <row r="407" spans="1:6" ht="24" customHeight="1">
      <c r="A407" s="53">
        <v>2060404</v>
      </c>
      <c r="B407" s="180" t="s">
        <v>388</v>
      </c>
      <c r="C407" s="177">
        <v>1624</v>
      </c>
      <c r="D407" s="178">
        <v>1522</v>
      </c>
      <c r="E407" s="179">
        <f>D407/C407</f>
        <v>0.93719211822660098</v>
      </c>
      <c r="F407" s="176"/>
    </row>
    <row r="408" spans="1:6" ht="24" customHeight="1">
      <c r="A408" s="53">
        <v>2060405</v>
      </c>
      <c r="B408" s="180" t="s">
        <v>389</v>
      </c>
      <c r="C408" s="177">
        <v>1830</v>
      </c>
      <c r="D408" s="178">
        <v>1840</v>
      </c>
      <c r="E408" s="179">
        <f>D408/C408</f>
        <v>1.0054644808743201</v>
      </c>
      <c r="F408" s="176"/>
    </row>
    <row r="409" spans="1:6" ht="24" customHeight="1">
      <c r="A409" s="53">
        <v>2060499</v>
      </c>
      <c r="B409" s="181" t="s">
        <v>390</v>
      </c>
      <c r="C409" s="177"/>
      <c r="D409" s="178">
        <f t="shared" si="17"/>
        <v>0</v>
      </c>
      <c r="E409" s="179"/>
      <c r="F409" s="176"/>
    </row>
    <row r="410" spans="1:6" ht="24" customHeight="1">
      <c r="A410" s="53">
        <v>20605</v>
      </c>
      <c r="B410" s="181" t="s">
        <v>391</v>
      </c>
      <c r="C410" s="183">
        <f>SUM(C411:C414)</f>
        <v>30</v>
      </c>
      <c r="D410" s="183">
        <f>SUM(D411:D414)</f>
        <v>45</v>
      </c>
      <c r="E410" s="179">
        <f>D410/C410</f>
        <v>1.5</v>
      </c>
      <c r="F410" s="176"/>
    </row>
    <row r="411" spans="1:6" ht="24" customHeight="1">
      <c r="A411" s="53">
        <v>2060501</v>
      </c>
      <c r="B411" s="181" t="s">
        <v>374</v>
      </c>
      <c r="C411" s="177"/>
      <c r="D411" s="178">
        <f t="shared" si="17"/>
        <v>0</v>
      </c>
      <c r="E411" s="179"/>
      <c r="F411" s="176"/>
    </row>
    <row r="412" spans="1:6" ht="24" customHeight="1">
      <c r="A412" s="53">
        <v>2060502</v>
      </c>
      <c r="B412" s="180" t="s">
        <v>392</v>
      </c>
      <c r="C412" s="177"/>
      <c r="D412" s="178">
        <f t="shared" si="17"/>
        <v>0</v>
      </c>
      <c r="E412" s="179"/>
      <c r="F412" s="176"/>
    </row>
    <row r="413" spans="1:6" ht="24" customHeight="1">
      <c r="A413" s="53">
        <v>2060503</v>
      </c>
      <c r="B413" s="180" t="s">
        <v>393</v>
      </c>
      <c r="C413" s="177"/>
      <c r="D413" s="178">
        <f t="shared" si="17"/>
        <v>0</v>
      </c>
      <c r="E413" s="179"/>
      <c r="F413" s="176"/>
    </row>
    <row r="414" spans="1:6" ht="24" customHeight="1">
      <c r="A414" s="53">
        <v>2060599</v>
      </c>
      <c r="B414" s="180" t="s">
        <v>394</v>
      </c>
      <c r="C414" s="177">
        <v>30</v>
      </c>
      <c r="D414" s="178">
        <v>45</v>
      </c>
      <c r="E414" s="179">
        <f>D414/C414</f>
        <v>1.5</v>
      </c>
      <c r="F414" s="176"/>
    </row>
    <row r="415" spans="1:6" ht="24" customHeight="1">
      <c r="A415" s="53">
        <v>20606</v>
      </c>
      <c r="B415" s="181" t="s">
        <v>395</v>
      </c>
      <c r="C415" s="183">
        <f>SUM(C416:C419)</f>
        <v>524</v>
      </c>
      <c r="D415" s="183">
        <f>SUM(D416:D419)</f>
        <v>532</v>
      </c>
      <c r="E415" s="179">
        <f>D415/C415</f>
        <v>1.01526717557252</v>
      </c>
      <c r="F415" s="176"/>
    </row>
    <row r="416" spans="1:6" ht="24" customHeight="1">
      <c r="A416" s="53">
        <v>2060601</v>
      </c>
      <c r="B416" s="181" t="s">
        <v>396</v>
      </c>
      <c r="C416" s="177">
        <v>22</v>
      </c>
      <c r="D416" s="178">
        <v>22</v>
      </c>
      <c r="E416" s="179">
        <f>D416/C416</f>
        <v>1</v>
      </c>
      <c r="F416" s="176"/>
    </row>
    <row r="417" spans="1:6" ht="24" customHeight="1">
      <c r="A417" s="53">
        <v>2060602</v>
      </c>
      <c r="B417" s="181" t="s">
        <v>397</v>
      </c>
      <c r="C417" s="177"/>
      <c r="D417" s="178">
        <f>C417*1.03</f>
        <v>0</v>
      </c>
      <c r="E417" s="179"/>
      <c r="F417" s="176"/>
    </row>
    <row r="418" spans="1:6" ht="24" customHeight="1">
      <c r="A418" s="53">
        <v>2060603</v>
      </c>
      <c r="B418" s="181" t="s">
        <v>398</v>
      </c>
      <c r="C418" s="177"/>
      <c r="D418" s="178">
        <f>C418*1.03</f>
        <v>0</v>
      </c>
      <c r="E418" s="179"/>
      <c r="F418" s="176"/>
    </row>
    <row r="419" spans="1:6" ht="24" customHeight="1">
      <c r="A419" s="53">
        <v>2060699</v>
      </c>
      <c r="B419" s="181" t="s">
        <v>399</v>
      </c>
      <c r="C419" s="177">
        <v>502</v>
      </c>
      <c r="D419" s="178">
        <v>510</v>
      </c>
      <c r="E419" s="179">
        <f>D419/C419</f>
        <v>1.0159362549800799</v>
      </c>
      <c r="F419" s="176"/>
    </row>
    <row r="420" spans="1:6" ht="24" customHeight="1">
      <c r="A420" s="53">
        <v>20607</v>
      </c>
      <c r="B420" s="180" t="s">
        <v>400</v>
      </c>
      <c r="C420" s="183">
        <f>SUM(C421:C426)</f>
        <v>1999</v>
      </c>
      <c r="D420" s="183">
        <f>SUM(D421:D426)</f>
        <v>1860</v>
      </c>
      <c r="E420" s="179">
        <f>D420/C420</f>
        <v>0.93046523261630798</v>
      </c>
      <c r="F420" s="176"/>
    </row>
    <row r="421" spans="1:6" ht="24" customHeight="1">
      <c r="A421" s="53">
        <v>2060701</v>
      </c>
      <c r="B421" s="180" t="s">
        <v>374</v>
      </c>
      <c r="C421" s="177">
        <v>62</v>
      </c>
      <c r="D421" s="178">
        <v>160</v>
      </c>
      <c r="E421" s="179">
        <f>D421/C421</f>
        <v>2.5806451612903198</v>
      </c>
      <c r="F421" s="176"/>
    </row>
    <row r="422" spans="1:6" ht="24" customHeight="1">
      <c r="A422" s="53">
        <v>2060702</v>
      </c>
      <c r="B422" s="181" t="s">
        <v>401</v>
      </c>
      <c r="C422" s="177">
        <v>759</v>
      </c>
      <c r="D422" s="178">
        <v>580</v>
      </c>
      <c r="E422" s="179">
        <f>D422/C422</f>
        <v>0.76416337285902503</v>
      </c>
      <c r="F422" s="176"/>
    </row>
    <row r="423" spans="1:6" ht="24" customHeight="1">
      <c r="A423" s="53">
        <v>2060703</v>
      </c>
      <c r="B423" s="181" t="s">
        <v>402</v>
      </c>
      <c r="C423" s="177">
        <v>0</v>
      </c>
      <c r="D423" s="178">
        <f t="shared" ref="D423:D434" si="18">C423*1.03</f>
        <v>0</v>
      </c>
      <c r="E423" s="179"/>
      <c r="F423" s="176"/>
    </row>
    <row r="424" spans="1:6" ht="24" customHeight="1">
      <c r="A424" s="53">
        <v>2060704</v>
      </c>
      <c r="B424" s="181" t="s">
        <v>403</v>
      </c>
      <c r="C424" s="177">
        <v>0</v>
      </c>
      <c r="D424" s="178">
        <f t="shared" si="18"/>
        <v>0</v>
      </c>
      <c r="E424" s="179"/>
      <c r="F424" s="176"/>
    </row>
    <row r="425" spans="1:6" ht="24" customHeight="1">
      <c r="A425" s="53">
        <v>2060705</v>
      </c>
      <c r="B425" s="180" t="s">
        <v>404</v>
      </c>
      <c r="C425" s="177">
        <v>15</v>
      </c>
      <c r="D425" s="178">
        <v>15</v>
      </c>
      <c r="E425" s="179">
        <f>D425/C425</f>
        <v>1</v>
      </c>
      <c r="F425" s="176"/>
    </row>
    <row r="426" spans="1:6" ht="24" customHeight="1">
      <c r="A426" s="53">
        <v>2060799</v>
      </c>
      <c r="B426" s="180" t="s">
        <v>405</v>
      </c>
      <c r="C426" s="177">
        <v>1163</v>
      </c>
      <c r="D426" s="178">
        <v>1105</v>
      </c>
      <c r="E426" s="179">
        <f>D426/C426</f>
        <v>0.95012897678417896</v>
      </c>
      <c r="F426" s="176"/>
    </row>
    <row r="427" spans="1:6" ht="24" customHeight="1">
      <c r="A427" s="53">
        <v>20608</v>
      </c>
      <c r="B427" s="180" t="s">
        <v>406</v>
      </c>
      <c r="C427" s="183">
        <f>SUM(C428:C430)</f>
        <v>0</v>
      </c>
      <c r="D427" s="178">
        <f t="shared" si="18"/>
        <v>0</v>
      </c>
      <c r="E427" s="179"/>
      <c r="F427" s="176"/>
    </row>
    <row r="428" spans="1:6" ht="24" customHeight="1">
      <c r="A428" s="53">
        <v>2060801</v>
      </c>
      <c r="B428" s="181" t="s">
        <v>407</v>
      </c>
      <c r="C428" s="177"/>
      <c r="D428" s="178">
        <f t="shared" si="18"/>
        <v>0</v>
      </c>
      <c r="E428" s="179"/>
      <c r="F428" s="176"/>
    </row>
    <row r="429" spans="1:6" ht="24" customHeight="1">
      <c r="A429" s="53">
        <v>2060802</v>
      </c>
      <c r="B429" s="181" t="s">
        <v>408</v>
      </c>
      <c r="C429" s="177"/>
      <c r="D429" s="178">
        <f t="shared" si="18"/>
        <v>0</v>
      </c>
      <c r="E429" s="179"/>
      <c r="F429" s="176"/>
    </row>
    <row r="430" spans="1:6" ht="24" customHeight="1">
      <c r="A430" s="53">
        <v>2060899</v>
      </c>
      <c r="B430" s="181" t="s">
        <v>409</v>
      </c>
      <c r="C430" s="177"/>
      <c r="D430" s="178">
        <f t="shared" si="18"/>
        <v>0</v>
      </c>
      <c r="E430" s="179"/>
      <c r="F430" s="176"/>
    </row>
    <row r="431" spans="1:6" ht="24" customHeight="1">
      <c r="A431" s="53">
        <v>20609</v>
      </c>
      <c r="B431" s="176" t="s">
        <v>410</v>
      </c>
      <c r="C431" s="183">
        <f>SUM(C432:C434)</f>
        <v>0</v>
      </c>
      <c r="D431" s="178">
        <f t="shared" si="18"/>
        <v>0</v>
      </c>
      <c r="E431" s="179"/>
      <c r="F431" s="176"/>
    </row>
    <row r="432" spans="1:6" ht="24" customHeight="1">
      <c r="A432" s="53">
        <v>2060901</v>
      </c>
      <c r="B432" s="181" t="s">
        <v>411</v>
      </c>
      <c r="C432" s="177"/>
      <c r="D432" s="178">
        <f t="shared" si="18"/>
        <v>0</v>
      </c>
      <c r="E432" s="179"/>
      <c r="F432" s="176"/>
    </row>
    <row r="433" spans="1:6" ht="24" customHeight="1">
      <c r="A433" s="53">
        <v>2060902</v>
      </c>
      <c r="B433" s="181" t="s">
        <v>412</v>
      </c>
      <c r="C433" s="177"/>
      <c r="D433" s="178">
        <f t="shared" si="18"/>
        <v>0</v>
      </c>
      <c r="E433" s="179"/>
      <c r="F433" s="176"/>
    </row>
    <row r="434" spans="1:6" ht="24" customHeight="1">
      <c r="A434" s="53">
        <v>2060999</v>
      </c>
      <c r="B434" s="181" t="s">
        <v>413</v>
      </c>
      <c r="C434" s="177"/>
      <c r="D434" s="178">
        <f t="shared" si="18"/>
        <v>0</v>
      </c>
      <c r="E434" s="179"/>
      <c r="F434" s="176"/>
    </row>
    <row r="435" spans="1:6" ht="24" customHeight="1">
      <c r="A435" s="53">
        <v>20699</v>
      </c>
      <c r="B435" s="180" t="s">
        <v>414</v>
      </c>
      <c r="C435" s="183">
        <f>SUM(C436:C439)</f>
        <v>3898</v>
      </c>
      <c r="D435" s="183">
        <f>SUM(D436:D439)</f>
        <v>4251</v>
      </c>
      <c r="E435" s="179">
        <f>D435/C435</f>
        <v>1.09055926115957</v>
      </c>
      <c r="F435" s="176"/>
    </row>
    <row r="436" spans="1:6" ht="24" customHeight="1">
      <c r="A436" s="53">
        <v>2069901</v>
      </c>
      <c r="B436" s="180" t="s">
        <v>415</v>
      </c>
      <c r="C436" s="177">
        <v>1894</v>
      </c>
      <c r="D436" s="178">
        <v>1950</v>
      </c>
      <c r="E436" s="179">
        <f>D436/C436</f>
        <v>1.02956705385428</v>
      </c>
      <c r="F436" s="176"/>
    </row>
    <row r="437" spans="1:6" ht="24" customHeight="1">
      <c r="A437" s="53">
        <v>2069902</v>
      </c>
      <c r="B437" s="181" t="s">
        <v>416</v>
      </c>
      <c r="C437" s="177">
        <v>0</v>
      </c>
      <c r="D437" s="178">
        <f>C437*1.03</f>
        <v>0</v>
      </c>
      <c r="E437" s="179"/>
      <c r="F437" s="176"/>
    </row>
    <row r="438" spans="1:6" ht="24" customHeight="1">
      <c r="A438" s="53">
        <v>2069903</v>
      </c>
      <c r="B438" s="181" t="s">
        <v>417</v>
      </c>
      <c r="C438" s="177">
        <v>0</v>
      </c>
      <c r="D438" s="178">
        <f>C438*1.03</f>
        <v>0</v>
      </c>
      <c r="E438" s="179"/>
      <c r="F438" s="176"/>
    </row>
    <row r="439" spans="1:6" ht="24" customHeight="1">
      <c r="A439" s="53">
        <v>2069999</v>
      </c>
      <c r="B439" s="181" t="s">
        <v>418</v>
      </c>
      <c r="C439" s="177">
        <v>2004</v>
      </c>
      <c r="D439" s="178">
        <v>2301</v>
      </c>
      <c r="E439" s="179">
        <f>D439/C439</f>
        <v>1.1482035928143699</v>
      </c>
      <c r="F439" s="176"/>
    </row>
    <row r="440" spans="1:6" ht="24" customHeight="1">
      <c r="A440" s="53">
        <v>207</v>
      </c>
      <c r="B440" s="176" t="s">
        <v>419</v>
      </c>
      <c r="C440" s="177">
        <f>SUM(C441,C457,C465,C476,C485,C493)</f>
        <v>3469</v>
      </c>
      <c r="D440" s="177">
        <f>SUM(D441,D457,D465,D476,D485,D493)</f>
        <v>3556</v>
      </c>
      <c r="E440" s="179">
        <f>D440/C440</f>
        <v>1.02507927356587</v>
      </c>
      <c r="F440" s="176"/>
    </row>
    <row r="441" spans="1:6" ht="24" customHeight="1">
      <c r="A441" s="53">
        <v>20701</v>
      </c>
      <c r="B441" s="176" t="s">
        <v>420</v>
      </c>
      <c r="C441" s="183">
        <f>SUM(C442:C456)</f>
        <v>1791</v>
      </c>
      <c r="D441" s="183">
        <f>SUM(D442:D456)</f>
        <v>1849</v>
      </c>
      <c r="E441" s="179">
        <f>D441/C441</f>
        <v>1.0323841429369101</v>
      </c>
      <c r="F441" s="176"/>
    </row>
    <row r="442" spans="1:6" ht="24" customHeight="1">
      <c r="A442" s="53">
        <v>2070101</v>
      </c>
      <c r="B442" s="176" t="s">
        <v>128</v>
      </c>
      <c r="C442" s="177">
        <v>785</v>
      </c>
      <c r="D442" s="178">
        <v>797</v>
      </c>
      <c r="E442" s="179">
        <f>D442/C442</f>
        <v>1.0152866242038201</v>
      </c>
      <c r="F442" s="176"/>
    </row>
    <row r="443" spans="1:6" ht="24" customHeight="1">
      <c r="A443" s="53">
        <v>2070102</v>
      </c>
      <c r="B443" s="176" t="s">
        <v>129</v>
      </c>
      <c r="C443" s="177"/>
      <c r="D443" s="178">
        <f t="shared" ref="D443:D448" si="19">C443*1.03</f>
        <v>0</v>
      </c>
      <c r="E443" s="179"/>
      <c r="F443" s="176"/>
    </row>
    <row r="444" spans="1:6" ht="24" customHeight="1">
      <c r="A444" s="53">
        <v>2070103</v>
      </c>
      <c r="B444" s="176" t="s">
        <v>130</v>
      </c>
      <c r="C444" s="177"/>
      <c r="D444" s="178">
        <f t="shared" si="19"/>
        <v>0</v>
      </c>
      <c r="E444" s="179"/>
      <c r="F444" s="176"/>
    </row>
    <row r="445" spans="1:6" ht="24" customHeight="1">
      <c r="A445" s="53">
        <v>2070104</v>
      </c>
      <c r="B445" s="176" t="s">
        <v>421</v>
      </c>
      <c r="C445" s="177"/>
      <c r="D445" s="178">
        <f t="shared" si="19"/>
        <v>0</v>
      </c>
      <c r="E445" s="179"/>
      <c r="F445" s="176"/>
    </row>
    <row r="446" spans="1:6" ht="24" customHeight="1">
      <c r="A446" s="53">
        <v>2070105</v>
      </c>
      <c r="B446" s="176" t="s">
        <v>422</v>
      </c>
      <c r="C446" s="177"/>
      <c r="D446" s="178">
        <f t="shared" si="19"/>
        <v>0</v>
      </c>
      <c r="E446" s="179"/>
      <c r="F446" s="176"/>
    </row>
    <row r="447" spans="1:6" ht="24" customHeight="1">
      <c r="A447" s="53">
        <v>2070106</v>
      </c>
      <c r="B447" s="176" t="s">
        <v>423</v>
      </c>
      <c r="C447" s="177"/>
      <c r="D447" s="178">
        <f t="shared" si="19"/>
        <v>0</v>
      </c>
      <c r="E447" s="179"/>
      <c r="F447" s="176"/>
    </row>
    <row r="448" spans="1:6" ht="24" customHeight="1">
      <c r="A448" s="53">
        <v>2070107</v>
      </c>
      <c r="B448" s="176" t="s">
        <v>424</v>
      </c>
      <c r="C448" s="177"/>
      <c r="D448" s="178">
        <f t="shared" si="19"/>
        <v>0</v>
      </c>
      <c r="E448" s="179"/>
      <c r="F448" s="176"/>
    </row>
    <row r="449" spans="1:6" ht="24" customHeight="1">
      <c r="A449" s="53">
        <v>2070108</v>
      </c>
      <c r="B449" s="176" t="s">
        <v>425</v>
      </c>
      <c r="C449" s="177">
        <v>2</v>
      </c>
      <c r="D449" s="178">
        <v>6</v>
      </c>
      <c r="E449" s="179">
        <f>D449/C449</f>
        <v>3</v>
      </c>
      <c r="F449" s="176"/>
    </row>
    <row r="450" spans="1:6" ht="24" customHeight="1">
      <c r="A450" s="53">
        <v>2070109</v>
      </c>
      <c r="B450" s="176" t="s">
        <v>426</v>
      </c>
      <c r="C450" s="177">
        <v>5</v>
      </c>
      <c r="D450" s="178">
        <v>6</v>
      </c>
      <c r="E450" s="179">
        <f>D450/C450</f>
        <v>1.2</v>
      </c>
      <c r="F450" s="176"/>
    </row>
    <row r="451" spans="1:6" ht="24" customHeight="1">
      <c r="A451" s="53">
        <v>2070110</v>
      </c>
      <c r="B451" s="176" t="s">
        <v>427</v>
      </c>
      <c r="C451" s="177">
        <v>0</v>
      </c>
      <c r="D451" s="178">
        <f>C451*1.03</f>
        <v>0</v>
      </c>
      <c r="E451" s="179"/>
      <c r="F451" s="176"/>
    </row>
    <row r="452" spans="1:6" ht="24" customHeight="1">
      <c r="A452" s="53">
        <v>2070111</v>
      </c>
      <c r="B452" s="176" t="s">
        <v>428</v>
      </c>
      <c r="C452" s="177">
        <v>0</v>
      </c>
      <c r="D452" s="178">
        <f>C452*1.03</f>
        <v>0</v>
      </c>
      <c r="E452" s="179"/>
      <c r="F452" s="176"/>
    </row>
    <row r="453" spans="1:6" ht="24" customHeight="1">
      <c r="A453" s="53">
        <v>2070112</v>
      </c>
      <c r="B453" s="176" t="s">
        <v>429</v>
      </c>
      <c r="C453" s="177">
        <v>22</v>
      </c>
      <c r="D453" s="178">
        <v>24</v>
      </c>
      <c r="E453" s="179">
        <f>D453/C453</f>
        <v>1.0909090909090899</v>
      </c>
      <c r="F453" s="176"/>
    </row>
    <row r="454" spans="1:6" ht="24" customHeight="1">
      <c r="A454" s="53">
        <v>2070113</v>
      </c>
      <c r="B454" s="176" t="s">
        <v>430</v>
      </c>
      <c r="C454" s="177">
        <v>0</v>
      </c>
      <c r="D454" s="178">
        <f>C454*1.03</f>
        <v>0</v>
      </c>
      <c r="E454" s="179"/>
      <c r="F454" s="176"/>
    </row>
    <row r="455" spans="1:6" ht="24" customHeight="1">
      <c r="A455" s="53">
        <v>2070114</v>
      </c>
      <c r="B455" s="176" t="s">
        <v>431</v>
      </c>
      <c r="C455" s="177">
        <v>0</v>
      </c>
      <c r="D455" s="178">
        <f>C455*1.03</f>
        <v>0</v>
      </c>
      <c r="E455" s="179"/>
      <c r="F455" s="176"/>
    </row>
    <row r="456" spans="1:6" ht="24" customHeight="1">
      <c r="A456" s="53">
        <v>2070199</v>
      </c>
      <c r="B456" s="176" t="s">
        <v>432</v>
      </c>
      <c r="C456" s="177">
        <v>977</v>
      </c>
      <c r="D456" s="178">
        <v>1016</v>
      </c>
      <c r="E456" s="179">
        <f>D456/C456</f>
        <v>1.0399181166837299</v>
      </c>
      <c r="F456" s="176"/>
    </row>
    <row r="457" spans="1:6" ht="24" customHeight="1">
      <c r="A457" s="53">
        <v>20702</v>
      </c>
      <c r="B457" s="176" t="s">
        <v>433</v>
      </c>
      <c r="C457" s="183">
        <f>SUM(C458:C464)</f>
        <v>88</v>
      </c>
      <c r="D457" s="183">
        <f>SUM(D458:D464)</f>
        <v>90</v>
      </c>
      <c r="E457" s="179">
        <f>D457/C457</f>
        <v>1.02272727272727</v>
      </c>
      <c r="F457" s="176"/>
    </row>
    <row r="458" spans="1:6" ht="24" customHeight="1">
      <c r="A458" s="53">
        <v>2070201</v>
      </c>
      <c r="B458" s="176" t="s">
        <v>128</v>
      </c>
      <c r="C458" s="177"/>
      <c r="D458" s="178">
        <f>C458*1.03</f>
        <v>0</v>
      </c>
      <c r="E458" s="179"/>
      <c r="F458" s="176"/>
    </row>
    <row r="459" spans="1:6" ht="24" customHeight="1">
      <c r="A459" s="53">
        <v>2070202</v>
      </c>
      <c r="B459" s="176" t="s">
        <v>129</v>
      </c>
      <c r="C459" s="177"/>
      <c r="D459" s="178">
        <f>C459*1.03</f>
        <v>0</v>
      </c>
      <c r="E459" s="179"/>
      <c r="F459" s="176"/>
    </row>
    <row r="460" spans="1:6" ht="24" customHeight="1">
      <c r="A460" s="53">
        <v>2070203</v>
      </c>
      <c r="B460" s="176" t="s">
        <v>130</v>
      </c>
      <c r="C460" s="177"/>
      <c r="D460" s="178">
        <f>C460*1.03</f>
        <v>0</v>
      </c>
      <c r="E460" s="179"/>
      <c r="F460" s="176"/>
    </row>
    <row r="461" spans="1:6" ht="24" customHeight="1">
      <c r="A461" s="53">
        <v>2070204</v>
      </c>
      <c r="B461" s="176" t="s">
        <v>434</v>
      </c>
      <c r="C461" s="177">
        <v>88</v>
      </c>
      <c r="D461" s="178">
        <v>90</v>
      </c>
      <c r="E461" s="179">
        <f>D461/C461</f>
        <v>1.02272727272727</v>
      </c>
      <c r="F461" s="176"/>
    </row>
    <row r="462" spans="1:6" ht="24" customHeight="1">
      <c r="A462" s="53">
        <v>2070205</v>
      </c>
      <c r="B462" s="176" t="s">
        <v>435</v>
      </c>
      <c r="C462" s="177"/>
      <c r="D462" s="178">
        <f>C462*1.03</f>
        <v>0</v>
      </c>
      <c r="E462" s="179"/>
      <c r="F462" s="176"/>
    </row>
    <row r="463" spans="1:6" ht="24" customHeight="1">
      <c r="A463" s="53">
        <v>2070206</v>
      </c>
      <c r="B463" s="176" t="s">
        <v>436</v>
      </c>
      <c r="C463" s="177"/>
      <c r="D463" s="178">
        <f>C463*1.03</f>
        <v>0</v>
      </c>
      <c r="E463" s="179"/>
      <c r="F463" s="176"/>
    </row>
    <row r="464" spans="1:6" ht="24" customHeight="1">
      <c r="A464" s="53">
        <v>2070299</v>
      </c>
      <c r="B464" s="176" t="s">
        <v>437</v>
      </c>
      <c r="C464" s="177"/>
      <c r="D464" s="178">
        <f>C464*1.03</f>
        <v>0</v>
      </c>
      <c r="E464" s="179"/>
      <c r="F464" s="176"/>
    </row>
    <row r="465" spans="1:6" ht="24" customHeight="1">
      <c r="A465" s="53">
        <v>20703</v>
      </c>
      <c r="B465" s="176" t="s">
        <v>438</v>
      </c>
      <c r="C465" s="183">
        <f>SUM(C466:C475)</f>
        <v>49</v>
      </c>
      <c r="D465" s="183">
        <f>SUM(D466:D475)</f>
        <v>52</v>
      </c>
      <c r="E465" s="179">
        <f>D465/C465</f>
        <v>1.06122448979592</v>
      </c>
      <c r="F465" s="176"/>
    </row>
    <row r="466" spans="1:6" ht="24" customHeight="1">
      <c r="A466" s="53">
        <v>2070301</v>
      </c>
      <c r="B466" s="176" t="s">
        <v>128</v>
      </c>
      <c r="C466" s="177">
        <v>3</v>
      </c>
      <c r="D466" s="178">
        <v>4</v>
      </c>
      <c r="E466" s="179">
        <f>D466/C466</f>
        <v>1.3333333333333299</v>
      </c>
      <c r="F466" s="176"/>
    </row>
    <row r="467" spans="1:6" ht="24" customHeight="1">
      <c r="A467" s="53">
        <v>2070302</v>
      </c>
      <c r="B467" s="176" t="s">
        <v>129</v>
      </c>
      <c r="C467" s="177">
        <v>0</v>
      </c>
      <c r="D467" s="178">
        <f>C467*1.03</f>
        <v>0</v>
      </c>
      <c r="E467" s="179"/>
      <c r="F467" s="176"/>
    </row>
    <row r="468" spans="1:6" ht="24" customHeight="1">
      <c r="A468" s="53">
        <v>2070303</v>
      </c>
      <c r="B468" s="176" t="s">
        <v>130</v>
      </c>
      <c r="C468" s="177">
        <v>0</v>
      </c>
      <c r="D468" s="178">
        <f>C468*1.03</f>
        <v>0</v>
      </c>
      <c r="E468" s="179"/>
      <c r="F468" s="176"/>
    </row>
    <row r="469" spans="1:6" ht="24" customHeight="1">
      <c r="A469" s="53">
        <v>2070304</v>
      </c>
      <c r="B469" s="176" t="s">
        <v>439</v>
      </c>
      <c r="C469" s="177">
        <v>0</v>
      </c>
      <c r="D469" s="178">
        <f>C469*1.03</f>
        <v>0</v>
      </c>
      <c r="E469" s="179"/>
      <c r="F469" s="176"/>
    </row>
    <row r="470" spans="1:6" ht="24" customHeight="1">
      <c r="A470" s="53">
        <v>2070305</v>
      </c>
      <c r="B470" s="176" t="s">
        <v>440</v>
      </c>
      <c r="C470" s="177">
        <v>1</v>
      </c>
      <c r="D470" s="178">
        <v>2</v>
      </c>
      <c r="E470" s="179">
        <f>D470/C470</f>
        <v>2</v>
      </c>
      <c r="F470" s="176"/>
    </row>
    <row r="471" spans="1:6" ht="24" customHeight="1">
      <c r="A471" s="53">
        <v>2070306</v>
      </c>
      <c r="B471" s="176" t="s">
        <v>441</v>
      </c>
      <c r="C471" s="177">
        <v>45</v>
      </c>
      <c r="D471" s="178">
        <v>46</v>
      </c>
      <c r="E471" s="179">
        <f>D471/C471</f>
        <v>1.0222222222222199</v>
      </c>
      <c r="F471" s="176"/>
    </row>
    <row r="472" spans="1:6" ht="24" customHeight="1">
      <c r="A472" s="53">
        <v>2070307</v>
      </c>
      <c r="B472" s="176" t="s">
        <v>442</v>
      </c>
      <c r="C472" s="177">
        <v>0</v>
      </c>
      <c r="D472" s="178">
        <f>C472*1.03</f>
        <v>0</v>
      </c>
      <c r="E472" s="179"/>
      <c r="F472" s="176"/>
    </row>
    <row r="473" spans="1:6" ht="24" customHeight="1">
      <c r="A473" s="53">
        <v>2070308</v>
      </c>
      <c r="B473" s="176" t="s">
        <v>443</v>
      </c>
      <c r="C473" s="177">
        <v>0</v>
      </c>
      <c r="D473" s="178">
        <f>C473*1.03</f>
        <v>0</v>
      </c>
      <c r="E473" s="179"/>
      <c r="F473" s="176"/>
    </row>
    <row r="474" spans="1:6" ht="24" customHeight="1">
      <c r="A474" s="53">
        <v>2070309</v>
      </c>
      <c r="B474" s="176" t="s">
        <v>444</v>
      </c>
      <c r="C474" s="177">
        <v>0</v>
      </c>
      <c r="D474" s="178">
        <f>C474*1.03</f>
        <v>0</v>
      </c>
      <c r="E474" s="179"/>
      <c r="F474" s="176"/>
    </row>
    <row r="475" spans="1:6" ht="24" customHeight="1">
      <c r="A475" s="53">
        <v>2070399</v>
      </c>
      <c r="B475" s="176" t="s">
        <v>445</v>
      </c>
      <c r="C475" s="177">
        <v>0</v>
      </c>
      <c r="D475" s="178">
        <f>C475*1.03</f>
        <v>0</v>
      </c>
      <c r="E475" s="179"/>
      <c r="F475" s="176"/>
    </row>
    <row r="476" spans="1:6" ht="24" customHeight="1">
      <c r="A476" s="53">
        <v>20706</v>
      </c>
      <c r="B476" s="176" t="s">
        <v>446</v>
      </c>
      <c r="C476" s="183">
        <f>SUM(C477:C484)</f>
        <v>16</v>
      </c>
      <c r="D476" s="183">
        <f>SUM(D477:D484)</f>
        <v>19</v>
      </c>
      <c r="E476" s="179">
        <f>D476/C476</f>
        <v>1.1875</v>
      </c>
      <c r="F476" s="176"/>
    </row>
    <row r="477" spans="1:6" ht="24" customHeight="1">
      <c r="A477" s="53">
        <v>2070601</v>
      </c>
      <c r="B477" s="176" t="s">
        <v>128</v>
      </c>
      <c r="C477" s="177">
        <v>0</v>
      </c>
      <c r="D477" s="178">
        <f t="shared" ref="D477:D482" si="20">C477*1.03</f>
        <v>0</v>
      </c>
      <c r="E477" s="179"/>
      <c r="F477" s="176"/>
    </row>
    <row r="478" spans="1:6" ht="24" customHeight="1">
      <c r="A478" s="53">
        <v>2070602</v>
      </c>
      <c r="B478" s="176" t="s">
        <v>129</v>
      </c>
      <c r="C478" s="177">
        <v>0</v>
      </c>
      <c r="D478" s="178">
        <f t="shared" si="20"/>
        <v>0</v>
      </c>
      <c r="E478" s="179"/>
      <c r="F478" s="176"/>
    </row>
    <row r="479" spans="1:6" ht="24" customHeight="1">
      <c r="A479" s="53">
        <v>2070603</v>
      </c>
      <c r="B479" s="176" t="s">
        <v>130</v>
      </c>
      <c r="C479" s="177">
        <v>0</v>
      </c>
      <c r="D479" s="178">
        <f t="shared" si="20"/>
        <v>0</v>
      </c>
      <c r="E479" s="179"/>
      <c r="F479" s="176"/>
    </row>
    <row r="480" spans="1:6" ht="24" customHeight="1">
      <c r="A480" s="53">
        <v>2070604</v>
      </c>
      <c r="B480" s="176" t="s">
        <v>447</v>
      </c>
      <c r="C480" s="177">
        <v>0</v>
      </c>
      <c r="D480" s="178">
        <f t="shared" si="20"/>
        <v>0</v>
      </c>
      <c r="E480" s="179"/>
      <c r="F480" s="176"/>
    </row>
    <row r="481" spans="1:6" ht="24" customHeight="1">
      <c r="A481" s="53">
        <v>2070605</v>
      </c>
      <c r="B481" s="176" t="s">
        <v>448</v>
      </c>
      <c r="C481" s="177">
        <v>0</v>
      </c>
      <c r="D481" s="178">
        <f t="shared" si="20"/>
        <v>0</v>
      </c>
      <c r="E481" s="179"/>
      <c r="F481" s="176"/>
    </row>
    <row r="482" spans="1:6" ht="24" customHeight="1">
      <c r="A482" s="53">
        <v>2070606</v>
      </c>
      <c r="B482" s="176" t="s">
        <v>449</v>
      </c>
      <c r="C482" s="177">
        <v>0</v>
      </c>
      <c r="D482" s="178">
        <f t="shared" si="20"/>
        <v>0</v>
      </c>
      <c r="E482" s="179"/>
      <c r="F482" s="176"/>
    </row>
    <row r="483" spans="1:6" ht="24" customHeight="1">
      <c r="A483" s="53">
        <v>2070607</v>
      </c>
      <c r="B483" s="176" t="s">
        <v>450</v>
      </c>
      <c r="C483" s="177">
        <v>6</v>
      </c>
      <c r="D483" s="178">
        <v>7</v>
      </c>
      <c r="E483" s="179">
        <f>D483/C483</f>
        <v>1.1666666666666701</v>
      </c>
      <c r="F483" s="176"/>
    </row>
    <row r="484" spans="1:6" ht="24" customHeight="1">
      <c r="A484" s="53">
        <v>2070699</v>
      </c>
      <c r="B484" s="176" t="s">
        <v>451</v>
      </c>
      <c r="C484" s="177">
        <v>10</v>
      </c>
      <c r="D484" s="178">
        <v>12</v>
      </c>
      <c r="E484" s="179">
        <f>D484/C484</f>
        <v>1.2</v>
      </c>
      <c r="F484" s="176"/>
    </row>
    <row r="485" spans="1:6" ht="24" customHeight="1">
      <c r="A485" s="53">
        <v>20708</v>
      </c>
      <c r="B485" s="176" t="s">
        <v>452</v>
      </c>
      <c r="C485" s="183">
        <f>SUM(C486:C492)</f>
        <v>997</v>
      </c>
      <c r="D485" s="183">
        <f>SUM(D486:D492)</f>
        <v>1003</v>
      </c>
      <c r="E485" s="179">
        <f>D485/C485</f>
        <v>1.0060180541624899</v>
      </c>
      <c r="F485" s="176"/>
    </row>
    <row r="486" spans="1:6" ht="24" customHeight="1">
      <c r="A486" s="53">
        <v>2070801</v>
      </c>
      <c r="B486" s="176" t="s">
        <v>128</v>
      </c>
      <c r="C486" s="177">
        <v>516</v>
      </c>
      <c r="D486" s="178">
        <v>531</v>
      </c>
      <c r="E486" s="179">
        <f>D486/C486</f>
        <v>1.0290697674418601</v>
      </c>
      <c r="F486" s="176"/>
    </row>
    <row r="487" spans="1:6" ht="24" customHeight="1">
      <c r="A487" s="53">
        <v>2070802</v>
      </c>
      <c r="B487" s="176" t="s">
        <v>129</v>
      </c>
      <c r="C487" s="177">
        <v>0</v>
      </c>
      <c r="D487" s="178">
        <f>C487*1.03</f>
        <v>0</v>
      </c>
      <c r="E487" s="179"/>
      <c r="F487" s="176"/>
    </row>
    <row r="488" spans="1:6" ht="24" customHeight="1">
      <c r="A488" s="53">
        <v>2070803</v>
      </c>
      <c r="B488" s="176" t="s">
        <v>130</v>
      </c>
      <c r="C488" s="177">
        <v>0</v>
      </c>
      <c r="D488" s="178">
        <f>C488*1.03</f>
        <v>0</v>
      </c>
      <c r="E488" s="179"/>
      <c r="F488" s="176"/>
    </row>
    <row r="489" spans="1:6" ht="24" customHeight="1">
      <c r="A489" s="53">
        <v>2070806</v>
      </c>
      <c r="B489" s="176" t="s">
        <v>453</v>
      </c>
      <c r="C489" s="177">
        <v>20</v>
      </c>
      <c r="D489" s="178">
        <v>20</v>
      </c>
      <c r="E489" s="179">
        <f t="shared" ref="E489:E507" si="21">D489/C489</f>
        <v>1</v>
      </c>
      <c r="F489" s="176"/>
    </row>
    <row r="490" spans="1:6" ht="24" customHeight="1">
      <c r="A490" s="53">
        <v>2070807</v>
      </c>
      <c r="B490" s="176" t="s">
        <v>454</v>
      </c>
      <c r="C490" s="177">
        <v>0</v>
      </c>
      <c r="D490" s="178">
        <f>C490*1.03</f>
        <v>0</v>
      </c>
      <c r="E490" s="179"/>
      <c r="F490" s="176"/>
    </row>
    <row r="491" spans="1:6" ht="24" customHeight="1">
      <c r="A491" s="53">
        <v>2070808</v>
      </c>
      <c r="B491" s="176" t="s">
        <v>455</v>
      </c>
      <c r="C491" s="177">
        <v>0</v>
      </c>
      <c r="D491" s="178">
        <f>C491*1.03</f>
        <v>0</v>
      </c>
      <c r="E491" s="179"/>
      <c r="F491" s="176"/>
    </row>
    <row r="492" spans="1:6" ht="24" customHeight="1">
      <c r="A492" s="53">
        <v>2070899</v>
      </c>
      <c r="B492" s="176" t="s">
        <v>456</v>
      </c>
      <c r="C492" s="177">
        <v>461</v>
      </c>
      <c r="D492" s="178">
        <v>452</v>
      </c>
      <c r="E492" s="179">
        <f t="shared" si="21"/>
        <v>0.98047722342733201</v>
      </c>
      <c r="F492" s="176"/>
    </row>
    <row r="493" spans="1:6" ht="24" customHeight="1">
      <c r="A493" s="53">
        <v>20799</v>
      </c>
      <c r="B493" s="176" t="s">
        <v>457</v>
      </c>
      <c r="C493" s="183">
        <f>SUM(C494:C496)</f>
        <v>528</v>
      </c>
      <c r="D493" s="183">
        <f>SUM(D494:D496)</f>
        <v>543</v>
      </c>
      <c r="E493" s="179">
        <f t="shared" si="21"/>
        <v>1.0284090909090899</v>
      </c>
      <c r="F493" s="176"/>
    </row>
    <row r="494" spans="1:6" ht="24" customHeight="1">
      <c r="A494" s="53">
        <v>2079902</v>
      </c>
      <c r="B494" s="176" t="s">
        <v>458</v>
      </c>
      <c r="C494" s="177"/>
      <c r="D494" s="178">
        <f>C494*1.03</f>
        <v>0</v>
      </c>
      <c r="E494" s="179"/>
      <c r="F494" s="176"/>
    </row>
    <row r="495" spans="1:6" ht="24" customHeight="1">
      <c r="A495" s="53">
        <v>2079903</v>
      </c>
      <c r="B495" s="176" t="s">
        <v>459</v>
      </c>
      <c r="C495" s="177"/>
      <c r="D495" s="178">
        <f>C495*1.03</f>
        <v>0</v>
      </c>
      <c r="E495" s="179"/>
      <c r="F495" s="176"/>
    </row>
    <row r="496" spans="1:6" ht="24" customHeight="1">
      <c r="A496" s="53">
        <v>2079999</v>
      </c>
      <c r="B496" s="176" t="s">
        <v>460</v>
      </c>
      <c r="C496" s="177">
        <v>528</v>
      </c>
      <c r="D496" s="178">
        <v>543</v>
      </c>
      <c r="E496" s="179">
        <f t="shared" si="21"/>
        <v>1.0284090909090899</v>
      </c>
      <c r="F496" s="176"/>
    </row>
    <row r="497" spans="1:6" ht="24" customHeight="1">
      <c r="A497" s="53">
        <v>208</v>
      </c>
      <c r="B497" s="176" t="s">
        <v>461</v>
      </c>
      <c r="C497" s="177">
        <f>SUM(C498,C517,C525,C527,C536,C540,C550,C558,C565,C573,C582,C587,C590,C593,C596,C599,C602,C606,C610,C618,C621)</f>
        <v>59508</v>
      </c>
      <c r="D497" s="177">
        <f>SUM(D498,D517,D525,D527,D536,D540,D550,D558,D565,D573,D582,D587,D590,D593,D596,D599,D602,D606,D610,D618,D621)</f>
        <v>59500</v>
      </c>
      <c r="E497" s="179">
        <f t="shared" si="21"/>
        <v>0.99986556429387596</v>
      </c>
      <c r="F497" s="176"/>
    </row>
    <row r="498" spans="1:6" ht="24" customHeight="1">
      <c r="A498" s="53">
        <v>20801</v>
      </c>
      <c r="B498" s="176" t="s">
        <v>462</v>
      </c>
      <c r="C498" s="183">
        <f>SUM(C499:C516)</f>
        <v>3502</v>
      </c>
      <c r="D498" s="183">
        <f>SUM(D499:D516)</f>
        <v>3548</v>
      </c>
      <c r="E498" s="179">
        <f t="shared" si="21"/>
        <v>1.01313535122787</v>
      </c>
      <c r="F498" s="176"/>
    </row>
    <row r="499" spans="1:6" ht="24" customHeight="1">
      <c r="A499" s="53">
        <v>2080101</v>
      </c>
      <c r="B499" s="176" t="s">
        <v>128</v>
      </c>
      <c r="C499" s="177">
        <v>2267</v>
      </c>
      <c r="D499" s="178">
        <v>2324</v>
      </c>
      <c r="E499" s="179">
        <f t="shared" si="21"/>
        <v>1.0251433612704</v>
      </c>
      <c r="F499" s="176"/>
    </row>
    <row r="500" spans="1:6" ht="24" customHeight="1">
      <c r="A500" s="53">
        <v>2080102</v>
      </c>
      <c r="B500" s="176" t="s">
        <v>129</v>
      </c>
      <c r="C500" s="177">
        <v>0</v>
      </c>
      <c r="D500" s="178">
        <f>C500*1.03</f>
        <v>0</v>
      </c>
      <c r="E500" s="179"/>
      <c r="F500" s="176"/>
    </row>
    <row r="501" spans="1:6" ht="24" customHeight="1">
      <c r="A501" s="53">
        <v>2080103</v>
      </c>
      <c r="B501" s="176" t="s">
        <v>130</v>
      </c>
      <c r="C501" s="177">
        <v>0</v>
      </c>
      <c r="D501" s="178">
        <f>C501*1.03</f>
        <v>0</v>
      </c>
      <c r="E501" s="179"/>
      <c r="F501" s="176"/>
    </row>
    <row r="502" spans="1:6" ht="24" customHeight="1">
      <c r="A502" s="53">
        <v>2080104</v>
      </c>
      <c r="B502" s="176" t="s">
        <v>463</v>
      </c>
      <c r="C502" s="177">
        <v>6</v>
      </c>
      <c r="D502" s="178">
        <v>8</v>
      </c>
      <c r="E502" s="179">
        <f t="shared" si="21"/>
        <v>1.3333333333333299</v>
      </c>
      <c r="F502" s="176"/>
    </row>
    <row r="503" spans="1:6" ht="24" customHeight="1">
      <c r="A503" s="53">
        <v>2080105</v>
      </c>
      <c r="B503" s="176" t="s">
        <v>464</v>
      </c>
      <c r="C503" s="177">
        <v>10</v>
      </c>
      <c r="D503" s="178">
        <v>10</v>
      </c>
      <c r="E503" s="179">
        <f t="shared" si="21"/>
        <v>1</v>
      </c>
      <c r="F503" s="176"/>
    </row>
    <row r="504" spans="1:6" ht="24" customHeight="1">
      <c r="A504" s="53">
        <v>2080106</v>
      </c>
      <c r="B504" s="176" t="s">
        <v>465</v>
      </c>
      <c r="C504" s="177">
        <v>217</v>
      </c>
      <c r="D504" s="178">
        <v>223</v>
      </c>
      <c r="E504" s="179">
        <f t="shared" si="21"/>
        <v>1.02764976958525</v>
      </c>
      <c r="F504" s="176"/>
    </row>
    <row r="505" spans="1:6" ht="24" customHeight="1">
      <c r="A505" s="53">
        <v>2080107</v>
      </c>
      <c r="B505" s="176" t="s">
        <v>466</v>
      </c>
      <c r="C505" s="177">
        <v>24</v>
      </c>
      <c r="D505" s="178">
        <v>25</v>
      </c>
      <c r="E505" s="179">
        <f t="shared" si="21"/>
        <v>1.0416666666666701</v>
      </c>
      <c r="F505" s="176"/>
    </row>
    <row r="506" spans="1:6" ht="24" customHeight="1">
      <c r="A506" s="53">
        <v>2080108</v>
      </c>
      <c r="B506" s="176" t="s">
        <v>169</v>
      </c>
      <c r="C506" s="177">
        <v>0</v>
      </c>
      <c r="D506" s="178">
        <f t="shared" ref="D506:D515" si="22">C506*1.03</f>
        <v>0</v>
      </c>
      <c r="E506" s="179"/>
      <c r="F506" s="176"/>
    </row>
    <row r="507" spans="1:6" ht="24" customHeight="1">
      <c r="A507" s="53">
        <v>2080109</v>
      </c>
      <c r="B507" s="176" t="s">
        <v>467</v>
      </c>
      <c r="C507" s="177">
        <v>17</v>
      </c>
      <c r="D507" s="178">
        <v>18</v>
      </c>
      <c r="E507" s="179">
        <f t="shared" si="21"/>
        <v>1.0588235294117601</v>
      </c>
      <c r="F507" s="176"/>
    </row>
    <row r="508" spans="1:6" ht="24" customHeight="1">
      <c r="A508" s="53">
        <v>2080110</v>
      </c>
      <c r="B508" s="176" t="s">
        <v>468</v>
      </c>
      <c r="C508" s="177">
        <v>0</v>
      </c>
      <c r="D508" s="178">
        <f t="shared" si="22"/>
        <v>0</v>
      </c>
      <c r="E508" s="179"/>
      <c r="F508" s="176"/>
    </row>
    <row r="509" spans="1:6" ht="24" customHeight="1">
      <c r="A509" s="53">
        <v>2080111</v>
      </c>
      <c r="B509" s="176" t="s">
        <v>469</v>
      </c>
      <c r="C509" s="177">
        <v>0</v>
      </c>
      <c r="D509" s="178">
        <f t="shared" si="22"/>
        <v>0</v>
      </c>
      <c r="E509" s="179"/>
      <c r="F509" s="176"/>
    </row>
    <row r="510" spans="1:6" ht="24" customHeight="1">
      <c r="A510" s="53">
        <v>2080112</v>
      </c>
      <c r="B510" s="176" t="s">
        <v>470</v>
      </c>
      <c r="C510" s="177">
        <v>0</v>
      </c>
      <c r="D510" s="178">
        <f t="shared" si="22"/>
        <v>0</v>
      </c>
      <c r="E510" s="179"/>
      <c r="F510" s="176"/>
    </row>
    <row r="511" spans="1:6" ht="24" customHeight="1">
      <c r="A511" s="53">
        <v>2080113</v>
      </c>
      <c r="B511" s="176" t="s">
        <v>471</v>
      </c>
      <c r="D511" s="178">
        <f t="shared" si="22"/>
        <v>0</v>
      </c>
      <c r="E511" s="179">
        <f>D511/C516</f>
        <v>0</v>
      </c>
      <c r="F511" s="176"/>
    </row>
    <row r="512" spans="1:6" ht="24" customHeight="1">
      <c r="A512" s="53">
        <v>2080114</v>
      </c>
      <c r="B512" s="176" t="s">
        <v>472</v>
      </c>
      <c r="C512" s="177"/>
      <c r="D512" s="178">
        <f t="shared" si="22"/>
        <v>0</v>
      </c>
      <c r="E512" s="179"/>
      <c r="F512" s="176"/>
    </row>
    <row r="513" spans="1:6" ht="24" customHeight="1">
      <c r="A513" s="53">
        <v>2080115</v>
      </c>
      <c r="B513" s="176" t="s">
        <v>473</v>
      </c>
      <c r="C513" s="177"/>
      <c r="D513" s="178">
        <f t="shared" si="22"/>
        <v>0</v>
      </c>
      <c r="E513" s="179"/>
      <c r="F513" s="176"/>
    </row>
    <row r="514" spans="1:6" ht="24" customHeight="1">
      <c r="A514" s="53">
        <v>2080116</v>
      </c>
      <c r="B514" s="176" t="s">
        <v>474</v>
      </c>
      <c r="C514" s="177"/>
      <c r="D514" s="178">
        <f t="shared" si="22"/>
        <v>0</v>
      </c>
      <c r="E514" s="179"/>
      <c r="F514" s="176"/>
    </row>
    <row r="515" spans="1:6" ht="24" customHeight="1">
      <c r="A515" s="53">
        <v>2080117</v>
      </c>
      <c r="B515" s="176" t="s">
        <v>137</v>
      </c>
      <c r="C515" s="177"/>
      <c r="D515" s="178">
        <f t="shared" si="22"/>
        <v>0</v>
      </c>
      <c r="E515" s="179"/>
      <c r="F515" s="176"/>
    </row>
    <row r="516" spans="1:6" ht="24" customHeight="1">
      <c r="A516" s="53">
        <v>2080199</v>
      </c>
      <c r="B516" s="176" t="s">
        <v>475</v>
      </c>
      <c r="C516" s="177">
        <v>961</v>
      </c>
      <c r="D516" s="178">
        <v>940</v>
      </c>
      <c r="E516" s="179" t="e">
        <f>D516/#REF!</f>
        <v>#REF!</v>
      </c>
      <c r="F516" s="176"/>
    </row>
    <row r="517" spans="1:6" ht="24" customHeight="1">
      <c r="A517" s="53">
        <v>20802</v>
      </c>
      <c r="B517" s="176" t="s">
        <v>476</v>
      </c>
      <c r="C517" s="183">
        <f>SUM(C518:C524)</f>
        <v>2278</v>
      </c>
      <c r="D517" s="183">
        <f>SUM(D518:D524)</f>
        <v>2214</v>
      </c>
      <c r="E517" s="179">
        <f>D517/C517</f>
        <v>0.97190517998244097</v>
      </c>
      <c r="F517" s="176"/>
    </row>
    <row r="518" spans="1:6" ht="24" customHeight="1">
      <c r="A518" s="53">
        <v>2080201</v>
      </c>
      <c r="B518" s="176" t="s">
        <v>128</v>
      </c>
      <c r="C518" s="177">
        <v>555</v>
      </c>
      <c r="D518" s="178">
        <v>576</v>
      </c>
      <c r="E518" s="179">
        <f>D518/C518</f>
        <v>1.0378378378378399</v>
      </c>
      <c r="F518" s="176"/>
    </row>
    <row r="519" spans="1:6" ht="24" customHeight="1">
      <c r="A519" s="53">
        <v>2080202</v>
      </c>
      <c r="B519" s="176" t="s">
        <v>129</v>
      </c>
      <c r="C519" s="177">
        <v>0</v>
      </c>
      <c r="D519" s="178">
        <f>C519*1.03</f>
        <v>0</v>
      </c>
      <c r="E519" s="179"/>
      <c r="F519" s="176"/>
    </row>
    <row r="520" spans="1:6" ht="24" customHeight="1">
      <c r="A520" s="53">
        <v>2080203</v>
      </c>
      <c r="B520" s="176" t="s">
        <v>130</v>
      </c>
      <c r="C520" s="177">
        <v>0</v>
      </c>
      <c r="D520" s="178">
        <f>C520*1.03</f>
        <v>0</v>
      </c>
      <c r="E520" s="179"/>
      <c r="F520" s="176"/>
    </row>
    <row r="521" spans="1:6" ht="24" customHeight="1">
      <c r="A521" s="53">
        <v>2080206</v>
      </c>
      <c r="B521" s="176" t="s">
        <v>477</v>
      </c>
      <c r="C521" s="177">
        <v>0</v>
      </c>
      <c r="D521" s="178">
        <f>C521*1.03</f>
        <v>0</v>
      </c>
      <c r="E521" s="179"/>
      <c r="F521" s="176"/>
    </row>
    <row r="522" spans="1:6" ht="24" customHeight="1">
      <c r="A522" s="53">
        <v>2080207</v>
      </c>
      <c r="B522" s="176" t="s">
        <v>478</v>
      </c>
      <c r="C522" s="177">
        <v>0</v>
      </c>
      <c r="D522" s="178">
        <f>C522*1.03</f>
        <v>0</v>
      </c>
      <c r="E522" s="179"/>
      <c r="F522" s="176"/>
    </row>
    <row r="523" spans="1:6" ht="24" customHeight="1">
      <c r="A523" s="53">
        <v>2080208</v>
      </c>
      <c r="B523" s="176" t="s">
        <v>479</v>
      </c>
      <c r="C523" s="177">
        <v>1036</v>
      </c>
      <c r="D523" s="178">
        <v>1033</v>
      </c>
      <c r="E523" s="179">
        <f>D523/C523</f>
        <v>0.99710424710424705</v>
      </c>
      <c r="F523" s="176"/>
    </row>
    <row r="524" spans="1:6" ht="24" customHeight="1">
      <c r="A524" s="53">
        <v>2080299</v>
      </c>
      <c r="B524" s="176" t="s">
        <v>480</v>
      </c>
      <c r="C524" s="177">
        <v>687</v>
      </c>
      <c r="D524" s="178">
        <v>605</v>
      </c>
      <c r="E524" s="179">
        <f>D524/C524</f>
        <v>0.88064046579330402</v>
      </c>
      <c r="F524" s="176"/>
    </row>
    <row r="525" spans="1:6" ht="24" customHeight="1">
      <c r="A525" s="53">
        <v>20804</v>
      </c>
      <c r="B525" s="176" t="s">
        <v>481</v>
      </c>
      <c r="C525" s="183">
        <f>C526</f>
        <v>0</v>
      </c>
      <c r="D525" s="178">
        <f>C525*1.03</f>
        <v>0</v>
      </c>
      <c r="E525" s="179"/>
      <c r="F525" s="176"/>
    </row>
    <row r="526" spans="1:6" ht="24" customHeight="1">
      <c r="A526" s="53">
        <v>2080402</v>
      </c>
      <c r="B526" s="176" t="s">
        <v>482</v>
      </c>
      <c r="C526" s="177"/>
      <c r="D526" s="178">
        <f>C526*1.03</f>
        <v>0</v>
      </c>
      <c r="E526" s="179"/>
      <c r="F526" s="176"/>
    </row>
    <row r="527" spans="1:6" ht="24" customHeight="1">
      <c r="A527" s="53">
        <v>20805</v>
      </c>
      <c r="B527" s="176" t="s">
        <v>483</v>
      </c>
      <c r="C527" s="183">
        <f>SUM(C528:C535)</f>
        <v>17300</v>
      </c>
      <c r="D527" s="183">
        <f>SUM(D528:D535)</f>
        <v>17664</v>
      </c>
      <c r="E527" s="179">
        <f>D527/C527</f>
        <v>1.02104046242775</v>
      </c>
      <c r="F527" s="176"/>
    </row>
    <row r="528" spans="1:6" ht="24" customHeight="1">
      <c r="A528" s="53">
        <v>2080501</v>
      </c>
      <c r="B528" s="176" t="s">
        <v>484</v>
      </c>
      <c r="C528" s="177">
        <v>0</v>
      </c>
      <c r="D528" s="178">
        <f>C528*1.03</f>
        <v>0</v>
      </c>
      <c r="E528" s="179"/>
      <c r="F528" s="176"/>
    </row>
    <row r="529" spans="1:6" ht="24" customHeight="1">
      <c r="A529" s="53">
        <v>2080502</v>
      </c>
      <c r="B529" s="176" t="s">
        <v>485</v>
      </c>
      <c r="C529" s="177">
        <v>2650</v>
      </c>
      <c r="D529" s="178">
        <v>2660</v>
      </c>
      <c r="E529" s="179">
        <f>D529/C529</f>
        <v>1.0037735849056599</v>
      </c>
      <c r="F529" s="176"/>
    </row>
    <row r="530" spans="1:6" ht="24" customHeight="1">
      <c r="A530" s="53">
        <v>2080503</v>
      </c>
      <c r="B530" s="176" t="s">
        <v>486</v>
      </c>
      <c r="C530" s="177">
        <v>0</v>
      </c>
      <c r="D530" s="178">
        <f>C530*1.03</f>
        <v>0</v>
      </c>
      <c r="E530" s="179"/>
      <c r="F530" s="176"/>
    </row>
    <row r="531" spans="1:6" ht="24" customHeight="1">
      <c r="A531" s="53">
        <v>2080505</v>
      </c>
      <c r="B531" s="176" t="s">
        <v>487</v>
      </c>
      <c r="C531" s="177">
        <v>0</v>
      </c>
      <c r="D531" s="178">
        <f>C531*1.03</f>
        <v>0</v>
      </c>
      <c r="E531" s="179"/>
      <c r="F531" s="176"/>
    </row>
    <row r="532" spans="1:6" ht="24" customHeight="1">
      <c r="A532" s="53">
        <v>2080506</v>
      </c>
      <c r="B532" s="176" t="s">
        <v>488</v>
      </c>
      <c r="C532" s="177">
        <v>0</v>
      </c>
      <c r="D532" s="178">
        <f>C532*1.03</f>
        <v>0</v>
      </c>
      <c r="E532" s="179"/>
      <c r="F532" s="176"/>
    </row>
    <row r="533" spans="1:6" ht="24" customHeight="1">
      <c r="A533" s="53">
        <v>2080507</v>
      </c>
      <c r="B533" s="176" t="s">
        <v>489</v>
      </c>
      <c r="C533" s="177">
        <v>14650</v>
      </c>
      <c r="D533" s="178">
        <v>15004</v>
      </c>
      <c r="E533" s="179">
        <f>D533/C533</f>
        <v>1.0241638225256</v>
      </c>
      <c r="F533" s="176"/>
    </row>
    <row r="534" spans="1:6" ht="24" customHeight="1">
      <c r="A534" s="53">
        <v>2080508</v>
      </c>
      <c r="B534" s="176" t="s">
        <v>490</v>
      </c>
      <c r="C534" s="177"/>
      <c r="D534" s="178">
        <f t="shared" ref="D534:D539" si="23">C534*1.03</f>
        <v>0</v>
      </c>
      <c r="E534" s="179"/>
      <c r="F534" s="176"/>
    </row>
    <row r="535" spans="1:6" ht="24" customHeight="1">
      <c r="A535" s="53">
        <v>2080599</v>
      </c>
      <c r="B535" s="176" t="s">
        <v>491</v>
      </c>
      <c r="C535" s="177"/>
      <c r="D535" s="178">
        <f t="shared" si="23"/>
        <v>0</v>
      </c>
      <c r="E535" s="179"/>
      <c r="F535" s="176"/>
    </row>
    <row r="536" spans="1:6" ht="24" customHeight="1">
      <c r="A536" s="53">
        <v>20806</v>
      </c>
      <c r="B536" s="176" t="s">
        <v>492</v>
      </c>
      <c r="C536" s="183">
        <f>SUM(C537:C539)</f>
        <v>0</v>
      </c>
      <c r="D536" s="178">
        <f t="shared" si="23"/>
        <v>0</v>
      </c>
      <c r="E536" s="179"/>
      <c r="F536" s="176"/>
    </row>
    <row r="537" spans="1:6" ht="24" customHeight="1">
      <c r="A537" s="53">
        <v>2080601</v>
      </c>
      <c r="B537" s="176" t="s">
        <v>493</v>
      </c>
      <c r="C537" s="177"/>
      <c r="D537" s="178">
        <f t="shared" si="23"/>
        <v>0</v>
      </c>
      <c r="E537" s="179"/>
      <c r="F537" s="176"/>
    </row>
    <row r="538" spans="1:6" ht="24" customHeight="1">
      <c r="A538" s="53">
        <v>2080602</v>
      </c>
      <c r="B538" s="176" t="s">
        <v>494</v>
      </c>
      <c r="C538" s="177"/>
      <c r="D538" s="178">
        <f t="shared" si="23"/>
        <v>0</v>
      </c>
      <c r="E538" s="179"/>
      <c r="F538" s="176"/>
    </row>
    <row r="539" spans="1:6" ht="24" customHeight="1">
      <c r="A539" s="53">
        <v>2080699</v>
      </c>
      <c r="B539" s="176" t="s">
        <v>495</v>
      </c>
      <c r="C539" s="177"/>
      <c r="D539" s="178">
        <f t="shared" si="23"/>
        <v>0</v>
      </c>
      <c r="E539" s="179"/>
      <c r="F539" s="176"/>
    </row>
    <row r="540" spans="1:6" ht="24" customHeight="1">
      <c r="A540" s="53">
        <v>20807</v>
      </c>
      <c r="B540" s="176" t="s">
        <v>496</v>
      </c>
      <c r="C540" s="183">
        <f>SUM(C541:C549)</f>
        <v>2701</v>
      </c>
      <c r="D540" s="183">
        <f>SUM(D541:D549)</f>
        <v>2604</v>
      </c>
      <c r="E540" s="179">
        <f>D540/C540</f>
        <v>0.96408737504627895</v>
      </c>
      <c r="F540" s="176"/>
    </row>
    <row r="541" spans="1:6" ht="24" customHeight="1">
      <c r="A541" s="53">
        <v>2080701</v>
      </c>
      <c r="B541" s="176" t="s">
        <v>497</v>
      </c>
      <c r="C541" s="177">
        <v>58</v>
      </c>
      <c r="D541" s="178">
        <v>60</v>
      </c>
      <c r="E541" s="179">
        <f>D541/C541</f>
        <v>1.0344827586206899</v>
      </c>
      <c r="F541" s="176"/>
    </row>
    <row r="542" spans="1:6" ht="24" customHeight="1">
      <c r="A542" s="53">
        <v>2080702</v>
      </c>
      <c r="B542" s="176" t="s">
        <v>498</v>
      </c>
      <c r="C542" s="177">
        <v>0</v>
      </c>
      <c r="D542" s="178">
        <f t="shared" ref="D542:D548" si="24">C542*1.03</f>
        <v>0</v>
      </c>
      <c r="E542" s="179"/>
      <c r="F542" s="176"/>
    </row>
    <row r="543" spans="1:6" ht="24" customHeight="1">
      <c r="A543" s="53">
        <v>2080704</v>
      </c>
      <c r="B543" s="176" t="s">
        <v>499</v>
      </c>
      <c r="C543" s="177">
        <v>0</v>
      </c>
      <c r="D543" s="178">
        <f t="shared" si="24"/>
        <v>0</v>
      </c>
      <c r="E543" s="179"/>
      <c r="F543" s="176"/>
    </row>
    <row r="544" spans="1:6" ht="24" customHeight="1">
      <c r="A544" s="53">
        <v>2080705</v>
      </c>
      <c r="B544" s="176" t="s">
        <v>500</v>
      </c>
      <c r="C544" s="177">
        <v>0</v>
      </c>
      <c r="D544" s="178">
        <f t="shared" si="24"/>
        <v>0</v>
      </c>
      <c r="E544" s="179"/>
      <c r="F544" s="176"/>
    </row>
    <row r="545" spans="1:6" ht="24" customHeight="1">
      <c r="A545" s="53">
        <v>2080709</v>
      </c>
      <c r="B545" s="176" t="s">
        <v>501</v>
      </c>
      <c r="C545" s="177">
        <v>0</v>
      </c>
      <c r="D545" s="178">
        <f t="shared" si="24"/>
        <v>0</v>
      </c>
      <c r="E545" s="179"/>
      <c r="F545" s="176"/>
    </row>
    <row r="546" spans="1:6" ht="24" customHeight="1">
      <c r="A546" s="53">
        <v>2080711</v>
      </c>
      <c r="B546" s="176" t="s">
        <v>502</v>
      </c>
      <c r="C546" s="177">
        <v>0</v>
      </c>
      <c r="D546" s="178">
        <f t="shared" si="24"/>
        <v>0</v>
      </c>
      <c r="E546" s="179"/>
      <c r="F546" s="176"/>
    </row>
    <row r="547" spans="1:6" ht="24" customHeight="1">
      <c r="A547" s="53">
        <v>2080712</v>
      </c>
      <c r="B547" s="176" t="s">
        <v>503</v>
      </c>
      <c r="C547" s="177">
        <v>0</v>
      </c>
      <c r="D547" s="178">
        <f t="shared" si="24"/>
        <v>0</v>
      </c>
      <c r="E547" s="179"/>
      <c r="F547" s="176"/>
    </row>
    <row r="548" spans="1:6" ht="24" customHeight="1">
      <c r="A548" s="53">
        <v>2080713</v>
      </c>
      <c r="B548" s="176" t="s">
        <v>504</v>
      </c>
      <c r="C548" s="177">
        <v>0</v>
      </c>
      <c r="D548" s="178">
        <f t="shared" si="24"/>
        <v>0</v>
      </c>
      <c r="E548" s="179"/>
      <c r="F548" s="176"/>
    </row>
    <row r="549" spans="1:6" ht="24" customHeight="1">
      <c r="A549" s="53">
        <v>2080799</v>
      </c>
      <c r="B549" s="176" t="s">
        <v>505</v>
      </c>
      <c r="C549" s="177">
        <v>2643</v>
      </c>
      <c r="D549" s="178">
        <v>2544</v>
      </c>
      <c r="E549" s="179">
        <f>D549/C549</f>
        <v>0.96254256526674198</v>
      </c>
      <c r="F549" s="176"/>
    </row>
    <row r="550" spans="1:6" ht="24" customHeight="1">
      <c r="A550" s="53">
        <v>20808</v>
      </c>
      <c r="B550" s="176" t="s">
        <v>506</v>
      </c>
      <c r="C550" s="183">
        <f>SUM(C551:C557)</f>
        <v>8646</v>
      </c>
      <c r="D550" s="183">
        <f>SUM(D551:D557)</f>
        <v>8632</v>
      </c>
      <c r="E550" s="179">
        <f>D550/C550</f>
        <v>0.99838075410594496</v>
      </c>
      <c r="F550" s="176"/>
    </row>
    <row r="551" spans="1:6" ht="24" customHeight="1">
      <c r="A551" s="53">
        <v>2080801</v>
      </c>
      <c r="B551" s="176" t="s">
        <v>507</v>
      </c>
      <c r="C551" s="177">
        <v>2638</v>
      </c>
      <c r="D551" s="178">
        <v>2400</v>
      </c>
      <c r="E551" s="179">
        <f>D551/C551</f>
        <v>0.90978013646702005</v>
      </c>
      <c r="F551" s="176"/>
    </row>
    <row r="552" spans="1:6" ht="24" customHeight="1">
      <c r="A552" s="53">
        <v>2080802</v>
      </c>
      <c r="B552" s="176" t="s">
        <v>508</v>
      </c>
      <c r="C552" s="177">
        <v>2104</v>
      </c>
      <c r="D552" s="178">
        <v>2168</v>
      </c>
      <c r="E552" s="179">
        <f>D552/C552</f>
        <v>1.0304182509505699</v>
      </c>
      <c r="F552" s="176"/>
    </row>
    <row r="553" spans="1:6" ht="24" customHeight="1">
      <c r="A553" s="53">
        <v>2080803</v>
      </c>
      <c r="B553" s="176" t="s">
        <v>509</v>
      </c>
      <c r="C553" s="177">
        <v>500</v>
      </c>
      <c r="D553" s="178">
        <v>550</v>
      </c>
      <c r="E553" s="179">
        <f>D553/C553</f>
        <v>1.1000000000000001</v>
      </c>
      <c r="F553" s="176"/>
    </row>
    <row r="554" spans="1:6" ht="24" customHeight="1">
      <c r="A554" s="53">
        <v>2080804</v>
      </c>
      <c r="B554" s="176" t="s">
        <v>510</v>
      </c>
      <c r="C554" s="177">
        <v>0</v>
      </c>
      <c r="D554" s="178">
        <f>C554*1.03</f>
        <v>0</v>
      </c>
      <c r="E554" s="179"/>
      <c r="F554" s="176"/>
    </row>
    <row r="555" spans="1:6" ht="24" customHeight="1">
      <c r="A555" s="53">
        <v>2080805</v>
      </c>
      <c r="B555" s="176" t="s">
        <v>511</v>
      </c>
      <c r="C555" s="177">
        <v>759</v>
      </c>
      <c r="D555" s="178">
        <v>789</v>
      </c>
      <c r="E555" s="179">
        <f>D555/C555</f>
        <v>1.0395256916996001</v>
      </c>
      <c r="F555" s="176"/>
    </row>
    <row r="556" spans="1:6" ht="24" customHeight="1">
      <c r="A556" s="53">
        <v>2080806</v>
      </c>
      <c r="B556" s="176" t="s">
        <v>512</v>
      </c>
      <c r="C556" s="177">
        <v>0</v>
      </c>
      <c r="D556" s="178">
        <f>C556*1.03</f>
        <v>0</v>
      </c>
      <c r="E556" s="179"/>
      <c r="F556" s="176"/>
    </row>
    <row r="557" spans="1:6" ht="24" customHeight="1">
      <c r="A557" s="53">
        <v>2080899</v>
      </c>
      <c r="B557" s="176" t="s">
        <v>513</v>
      </c>
      <c r="C557" s="177">
        <v>2645</v>
      </c>
      <c r="D557" s="178">
        <v>2725</v>
      </c>
      <c r="E557" s="179">
        <f>D557/C557</f>
        <v>1.03024574669187</v>
      </c>
      <c r="F557" s="176"/>
    </row>
    <row r="558" spans="1:6" ht="24" customHeight="1">
      <c r="A558" s="53">
        <v>20809</v>
      </c>
      <c r="B558" s="176" t="s">
        <v>514</v>
      </c>
      <c r="C558" s="183">
        <f>SUM(C559:C564)</f>
        <v>899</v>
      </c>
      <c r="D558" s="183">
        <f>SUM(D559:D564)</f>
        <v>922</v>
      </c>
      <c r="E558" s="179">
        <f>D558/C558</f>
        <v>1.02558398220245</v>
      </c>
      <c r="F558" s="192"/>
    </row>
    <row r="559" spans="1:6" ht="24" customHeight="1">
      <c r="A559" s="53">
        <v>2080901</v>
      </c>
      <c r="B559" s="176" t="s">
        <v>515</v>
      </c>
      <c r="C559" s="193">
        <v>322</v>
      </c>
      <c r="D559" s="178">
        <v>332</v>
      </c>
      <c r="E559" s="179">
        <f>D559/C559</f>
        <v>1.03105590062112</v>
      </c>
      <c r="F559" s="192"/>
    </row>
    <row r="560" spans="1:6" ht="24" customHeight="1">
      <c r="A560" s="53">
        <v>2080902</v>
      </c>
      <c r="B560" s="176" t="s">
        <v>516</v>
      </c>
      <c r="C560" s="177">
        <v>68</v>
      </c>
      <c r="D560" s="178">
        <v>70</v>
      </c>
      <c r="E560" s="179">
        <f>D560/C560</f>
        <v>1.02941176470588</v>
      </c>
      <c r="F560" s="176"/>
    </row>
    <row r="561" spans="1:6" ht="24" customHeight="1">
      <c r="A561" s="53">
        <v>2080903</v>
      </c>
      <c r="B561" s="176" t="s">
        <v>517</v>
      </c>
      <c r="C561" s="177">
        <v>6</v>
      </c>
      <c r="D561" s="178">
        <v>6</v>
      </c>
      <c r="E561" s="179">
        <f>D561/C561</f>
        <v>1</v>
      </c>
      <c r="F561" s="176"/>
    </row>
    <row r="562" spans="1:6" ht="24" customHeight="1">
      <c r="A562" s="53">
        <v>2080904</v>
      </c>
      <c r="B562" s="176" t="s">
        <v>518</v>
      </c>
      <c r="C562" s="177">
        <v>0</v>
      </c>
      <c r="D562" s="178">
        <f>C562*1.03</f>
        <v>0</v>
      </c>
      <c r="E562" s="179"/>
      <c r="F562" s="176"/>
    </row>
    <row r="563" spans="1:6" ht="24" customHeight="1">
      <c r="A563" s="53">
        <v>2080905</v>
      </c>
      <c r="B563" s="176" t="s">
        <v>519</v>
      </c>
      <c r="C563" s="177">
        <v>110</v>
      </c>
      <c r="D563" s="178">
        <v>114</v>
      </c>
      <c r="E563" s="179">
        <f>D563/C563</f>
        <v>1.0363636363636399</v>
      </c>
      <c r="F563" s="176"/>
    </row>
    <row r="564" spans="1:6" ht="24" customHeight="1">
      <c r="A564" s="53">
        <v>2080999</v>
      </c>
      <c r="B564" s="176" t="s">
        <v>520</v>
      </c>
      <c r="C564" s="177">
        <v>393</v>
      </c>
      <c r="D564" s="178">
        <v>400</v>
      </c>
      <c r="E564" s="179">
        <f>D564/C564</f>
        <v>1.01781170483461</v>
      </c>
      <c r="F564" s="176"/>
    </row>
    <row r="565" spans="1:6" ht="24" customHeight="1">
      <c r="A565" s="53">
        <v>20810</v>
      </c>
      <c r="B565" s="176" t="s">
        <v>521</v>
      </c>
      <c r="C565" s="183">
        <f>SUM(C566:C572)</f>
        <v>389</v>
      </c>
      <c r="D565" s="183">
        <f>SUM(D566:D572)</f>
        <v>399</v>
      </c>
      <c r="E565" s="179">
        <f>D565/C565</f>
        <v>1.02570694087404</v>
      </c>
      <c r="F565" s="192"/>
    </row>
    <row r="566" spans="1:6" ht="24" customHeight="1">
      <c r="A566" s="53">
        <v>2081001</v>
      </c>
      <c r="B566" s="176" t="s">
        <v>522</v>
      </c>
      <c r="C566" s="193">
        <v>166</v>
      </c>
      <c r="D566" s="178">
        <v>170</v>
      </c>
      <c r="E566" s="179">
        <f>D566/C566</f>
        <v>1.0240963855421701</v>
      </c>
      <c r="F566" s="192"/>
    </row>
    <row r="567" spans="1:6" ht="24" customHeight="1">
      <c r="A567" s="53">
        <v>2081002</v>
      </c>
      <c r="B567" s="176" t="s">
        <v>523</v>
      </c>
      <c r="C567" s="193">
        <v>203</v>
      </c>
      <c r="D567" s="178">
        <v>209</v>
      </c>
      <c r="E567" s="179">
        <f>D567/C567</f>
        <v>1.02955665024631</v>
      </c>
      <c r="F567" s="192"/>
    </row>
    <row r="568" spans="1:6" ht="24" customHeight="1">
      <c r="A568" s="53">
        <v>2081003</v>
      </c>
      <c r="B568" s="176" t="s">
        <v>524</v>
      </c>
      <c r="C568" s="177">
        <v>0</v>
      </c>
      <c r="D568" s="178">
        <f>C568*1.03</f>
        <v>0</v>
      </c>
      <c r="E568" s="179"/>
      <c r="F568" s="176"/>
    </row>
    <row r="569" spans="1:6" ht="24" customHeight="1">
      <c r="A569" s="53">
        <v>2081004</v>
      </c>
      <c r="B569" s="176" t="s">
        <v>525</v>
      </c>
      <c r="C569" s="177">
        <v>0</v>
      </c>
      <c r="D569" s="178">
        <f>C569*1.03</f>
        <v>0</v>
      </c>
      <c r="E569" s="179"/>
      <c r="F569" s="176"/>
    </row>
    <row r="570" spans="1:6" ht="24" customHeight="1">
      <c r="A570" s="53">
        <v>2081005</v>
      </c>
      <c r="B570" s="176" t="s">
        <v>526</v>
      </c>
      <c r="C570" s="177">
        <v>0</v>
      </c>
      <c r="D570" s="178">
        <f>C570*1.03</f>
        <v>0</v>
      </c>
      <c r="E570" s="179"/>
      <c r="F570" s="176"/>
    </row>
    <row r="571" spans="1:6" ht="24" customHeight="1">
      <c r="A571" s="191" t="s">
        <v>527</v>
      </c>
      <c r="B571" s="176" t="s">
        <v>528</v>
      </c>
      <c r="C571" s="177">
        <v>0</v>
      </c>
      <c r="D571" s="178">
        <f>C571*1.03</f>
        <v>0</v>
      </c>
      <c r="E571" s="179"/>
      <c r="F571" s="176"/>
    </row>
    <row r="572" spans="1:6" ht="24" customHeight="1">
      <c r="A572" s="53">
        <v>2081099</v>
      </c>
      <c r="B572" s="176" t="s">
        <v>529</v>
      </c>
      <c r="C572" s="177">
        <v>20</v>
      </c>
      <c r="D572" s="178">
        <v>20</v>
      </c>
      <c r="E572" s="179">
        <f>D572/C572</f>
        <v>1</v>
      </c>
      <c r="F572" s="176"/>
    </row>
    <row r="573" spans="1:6" ht="24" customHeight="1">
      <c r="A573" s="53">
        <v>20811</v>
      </c>
      <c r="B573" s="176" t="s">
        <v>530</v>
      </c>
      <c r="C573" s="183">
        <f>SUM(C574:C581)</f>
        <v>830</v>
      </c>
      <c r="D573" s="183">
        <f>SUM(D574:D581)</f>
        <v>852</v>
      </c>
      <c r="E573" s="179">
        <f>D573/C573</f>
        <v>1.0265060240963899</v>
      </c>
      <c r="F573" s="176"/>
    </row>
    <row r="574" spans="1:6" ht="24" customHeight="1">
      <c r="A574" s="53">
        <v>2081101</v>
      </c>
      <c r="B574" s="176" t="s">
        <v>128</v>
      </c>
      <c r="C574" s="177">
        <v>126</v>
      </c>
      <c r="D574" s="178">
        <v>130</v>
      </c>
      <c r="E574" s="179">
        <f>D574/C574</f>
        <v>1.0317460317460301</v>
      </c>
      <c r="F574" s="176"/>
    </row>
    <row r="575" spans="1:6" ht="24" customHeight="1">
      <c r="A575" s="53">
        <v>2081102</v>
      </c>
      <c r="B575" s="176" t="s">
        <v>129</v>
      </c>
      <c r="C575" s="177">
        <v>0</v>
      </c>
      <c r="D575" s="178">
        <f>C575*1.03</f>
        <v>0</v>
      </c>
      <c r="E575" s="179"/>
      <c r="F575" s="176"/>
    </row>
    <row r="576" spans="1:6" ht="24" customHeight="1">
      <c r="A576" s="53">
        <v>2081103</v>
      </c>
      <c r="B576" s="176" t="s">
        <v>130</v>
      </c>
      <c r="C576" s="177">
        <v>0</v>
      </c>
      <c r="D576" s="178">
        <f>C576*1.03</f>
        <v>0</v>
      </c>
      <c r="E576" s="179"/>
      <c r="F576" s="176"/>
    </row>
    <row r="577" spans="1:6" ht="24" customHeight="1">
      <c r="A577" s="53">
        <v>2081104</v>
      </c>
      <c r="B577" s="176" t="s">
        <v>531</v>
      </c>
      <c r="C577" s="177">
        <v>53</v>
      </c>
      <c r="D577" s="178">
        <v>54</v>
      </c>
      <c r="E577" s="179">
        <f>D577/C577</f>
        <v>1.0188679245283001</v>
      </c>
      <c r="F577" s="176"/>
    </row>
    <row r="578" spans="1:6" ht="24" customHeight="1">
      <c r="A578" s="53">
        <v>2081105</v>
      </c>
      <c r="B578" s="176" t="s">
        <v>532</v>
      </c>
      <c r="C578" s="177">
        <v>50</v>
      </c>
      <c r="D578" s="178">
        <v>50</v>
      </c>
      <c r="E578" s="179">
        <f>D578/C578</f>
        <v>1</v>
      </c>
      <c r="F578" s="176"/>
    </row>
    <row r="579" spans="1:6" ht="24" customHeight="1">
      <c r="A579" s="53">
        <v>2081106</v>
      </c>
      <c r="B579" s="176" t="s">
        <v>533</v>
      </c>
      <c r="C579" s="177">
        <v>0</v>
      </c>
      <c r="D579" s="178">
        <f>C579*1.03</f>
        <v>0</v>
      </c>
      <c r="E579" s="179"/>
      <c r="F579" s="176"/>
    </row>
    <row r="580" spans="1:6" ht="24" customHeight="1">
      <c r="A580" s="53">
        <v>2081107</v>
      </c>
      <c r="B580" s="176" t="s">
        <v>534</v>
      </c>
      <c r="C580" s="177">
        <v>478</v>
      </c>
      <c r="D580" s="178">
        <v>488</v>
      </c>
      <c r="E580" s="179">
        <f>D580/C580</f>
        <v>1.02092050209205</v>
      </c>
      <c r="F580" s="176"/>
    </row>
    <row r="581" spans="1:6" ht="24" customHeight="1">
      <c r="A581" s="53">
        <v>2081199</v>
      </c>
      <c r="B581" s="176" t="s">
        <v>535</v>
      </c>
      <c r="C581" s="177">
        <v>123</v>
      </c>
      <c r="D581" s="178">
        <v>130</v>
      </c>
      <c r="E581" s="179">
        <f>D581/C581</f>
        <v>1.0569105691056899</v>
      </c>
      <c r="F581" s="176"/>
    </row>
    <row r="582" spans="1:6" ht="24" customHeight="1">
      <c r="A582" s="53">
        <v>20816</v>
      </c>
      <c r="B582" s="176" t="s">
        <v>536</v>
      </c>
      <c r="C582" s="183">
        <f>SUM(C583:C586)</f>
        <v>0</v>
      </c>
      <c r="D582" s="178">
        <f>C582*1.03</f>
        <v>0</v>
      </c>
      <c r="E582" s="179"/>
      <c r="F582" s="176"/>
    </row>
    <row r="583" spans="1:6" ht="24" customHeight="1">
      <c r="A583" s="53">
        <v>2081601</v>
      </c>
      <c r="B583" s="176" t="s">
        <v>128</v>
      </c>
      <c r="C583" s="177"/>
      <c r="D583" s="178">
        <f>C583*1.03</f>
        <v>0</v>
      </c>
      <c r="E583" s="179"/>
      <c r="F583" s="176"/>
    </row>
    <row r="584" spans="1:6" ht="24" customHeight="1">
      <c r="A584" s="53">
        <v>2081602</v>
      </c>
      <c r="B584" s="176" t="s">
        <v>129</v>
      </c>
      <c r="C584" s="177"/>
      <c r="D584" s="178">
        <f>C584*1.03</f>
        <v>0</v>
      </c>
      <c r="E584" s="179"/>
      <c r="F584" s="176"/>
    </row>
    <row r="585" spans="1:6" ht="24" customHeight="1">
      <c r="A585" s="53">
        <v>2081603</v>
      </c>
      <c r="B585" s="176" t="s">
        <v>130</v>
      </c>
      <c r="C585" s="177"/>
      <c r="D585" s="178">
        <f>C585*1.03</f>
        <v>0</v>
      </c>
      <c r="E585" s="179"/>
      <c r="F585" s="176"/>
    </row>
    <row r="586" spans="1:6" ht="24" customHeight="1">
      <c r="A586" s="53">
        <v>2081699</v>
      </c>
      <c r="B586" s="176" t="s">
        <v>537</v>
      </c>
      <c r="C586" s="177"/>
      <c r="D586" s="178">
        <f>C586*1.03</f>
        <v>0</v>
      </c>
      <c r="E586" s="179"/>
      <c r="F586" s="176"/>
    </row>
    <row r="587" spans="1:6" ht="24" customHeight="1">
      <c r="A587" s="53">
        <v>20819</v>
      </c>
      <c r="B587" s="176" t="s">
        <v>538</v>
      </c>
      <c r="C587" s="183">
        <f>SUM(C588:C589)</f>
        <v>5144</v>
      </c>
      <c r="D587" s="183">
        <f>SUM(D588:D589)</f>
        <v>5211</v>
      </c>
      <c r="E587" s="179">
        <f t="shared" ref="E587:E595" si="25">D587/C587</f>
        <v>1.0130248833592499</v>
      </c>
      <c r="F587" s="176"/>
    </row>
    <row r="588" spans="1:6" ht="24" customHeight="1">
      <c r="A588" s="53">
        <v>2081901</v>
      </c>
      <c r="B588" s="176" t="s">
        <v>539</v>
      </c>
      <c r="C588" s="177">
        <v>2224</v>
      </c>
      <c r="D588" s="178">
        <v>2211</v>
      </c>
      <c r="E588" s="179">
        <f t="shared" si="25"/>
        <v>0.99415467625899301</v>
      </c>
      <c r="F588" s="176"/>
    </row>
    <row r="589" spans="1:6" ht="24" customHeight="1">
      <c r="A589" s="53">
        <v>2081902</v>
      </c>
      <c r="B589" s="176" t="s">
        <v>540</v>
      </c>
      <c r="C589" s="177">
        <v>2920</v>
      </c>
      <c r="D589" s="178">
        <v>3000</v>
      </c>
      <c r="E589" s="179">
        <f t="shared" si="25"/>
        <v>1.02739726027397</v>
      </c>
      <c r="F589" s="176"/>
    </row>
    <row r="590" spans="1:6" ht="24" customHeight="1">
      <c r="A590" s="53">
        <v>20820</v>
      </c>
      <c r="B590" s="176" t="s">
        <v>541</v>
      </c>
      <c r="C590" s="183">
        <f>SUM(C591:C592)</f>
        <v>775</v>
      </c>
      <c r="D590" s="183">
        <f>SUM(D591:D592)</f>
        <v>797</v>
      </c>
      <c r="E590" s="179">
        <f t="shared" si="25"/>
        <v>1.0283870967741899</v>
      </c>
      <c r="F590" s="176"/>
    </row>
    <row r="591" spans="1:6" ht="24" customHeight="1">
      <c r="A591" s="53">
        <v>2082001</v>
      </c>
      <c r="B591" s="176" t="s">
        <v>542</v>
      </c>
      <c r="C591" s="177">
        <v>605</v>
      </c>
      <c r="D591" s="178">
        <v>620</v>
      </c>
      <c r="E591" s="179">
        <f t="shared" si="25"/>
        <v>1.02479338842975</v>
      </c>
      <c r="F591" s="176"/>
    </row>
    <row r="592" spans="1:6" ht="24" customHeight="1">
      <c r="A592" s="53">
        <v>2082002</v>
      </c>
      <c r="B592" s="176" t="s">
        <v>543</v>
      </c>
      <c r="C592" s="177">
        <v>170</v>
      </c>
      <c r="D592" s="178">
        <v>177</v>
      </c>
      <c r="E592" s="179">
        <f t="shared" si="25"/>
        <v>1.04117647058824</v>
      </c>
      <c r="F592" s="176"/>
    </row>
    <row r="593" spans="1:6" ht="24" customHeight="1">
      <c r="A593" s="53">
        <v>20821</v>
      </c>
      <c r="B593" s="176" t="s">
        <v>544</v>
      </c>
      <c r="C593" s="183">
        <f>SUM(C594:C595)</f>
        <v>1262</v>
      </c>
      <c r="D593" s="183">
        <f>SUM(D594:D595)</f>
        <v>1250</v>
      </c>
      <c r="E593" s="179">
        <f t="shared" si="25"/>
        <v>0.99049128367670403</v>
      </c>
      <c r="F593" s="176"/>
    </row>
    <row r="594" spans="1:6" ht="24" customHeight="1">
      <c r="A594" s="53">
        <v>2082101</v>
      </c>
      <c r="B594" s="176" t="s">
        <v>545</v>
      </c>
      <c r="C594" s="177">
        <v>155</v>
      </c>
      <c r="D594" s="178">
        <v>150</v>
      </c>
      <c r="E594" s="179">
        <f t="shared" si="25"/>
        <v>0.967741935483871</v>
      </c>
      <c r="F594" s="176"/>
    </row>
    <row r="595" spans="1:6" ht="24" customHeight="1">
      <c r="A595" s="53">
        <v>2082102</v>
      </c>
      <c r="B595" s="176" t="s">
        <v>546</v>
      </c>
      <c r="C595" s="177">
        <v>1107</v>
      </c>
      <c r="D595" s="178">
        <v>1100</v>
      </c>
      <c r="E595" s="179">
        <f t="shared" si="25"/>
        <v>0.99367660343270103</v>
      </c>
      <c r="F595" s="176"/>
    </row>
    <row r="596" spans="1:6" ht="24" customHeight="1">
      <c r="A596" s="53">
        <v>20824</v>
      </c>
      <c r="B596" s="176" t="s">
        <v>547</v>
      </c>
      <c r="C596" s="183">
        <f>SUM(C597:C598)</f>
        <v>0</v>
      </c>
      <c r="D596" s="178">
        <f t="shared" ref="D596:D601" si="26">C596*1.03</f>
        <v>0</v>
      </c>
      <c r="E596" s="179"/>
      <c r="F596" s="176"/>
    </row>
    <row r="597" spans="1:6" ht="24" customHeight="1">
      <c r="A597" s="53">
        <v>2082401</v>
      </c>
      <c r="B597" s="176" t="s">
        <v>548</v>
      </c>
      <c r="C597" s="177"/>
      <c r="D597" s="178">
        <f t="shared" si="26"/>
        <v>0</v>
      </c>
      <c r="E597" s="179"/>
      <c r="F597" s="176"/>
    </row>
    <row r="598" spans="1:6" ht="24" customHeight="1">
      <c r="A598" s="53">
        <v>2082402</v>
      </c>
      <c r="B598" s="176" t="s">
        <v>549</v>
      </c>
      <c r="C598" s="177"/>
      <c r="D598" s="178">
        <f t="shared" si="26"/>
        <v>0</v>
      </c>
      <c r="E598" s="179"/>
      <c r="F598" s="176"/>
    </row>
    <row r="599" spans="1:6" ht="24" customHeight="1">
      <c r="A599" s="53">
        <v>20825</v>
      </c>
      <c r="B599" s="176" t="s">
        <v>550</v>
      </c>
      <c r="C599" s="183">
        <f>SUM(C600:C601)</f>
        <v>0</v>
      </c>
      <c r="D599" s="178">
        <f t="shared" si="26"/>
        <v>0</v>
      </c>
      <c r="E599" s="179"/>
      <c r="F599" s="176"/>
    </row>
    <row r="600" spans="1:6" ht="24" customHeight="1">
      <c r="A600" s="53">
        <v>2082501</v>
      </c>
      <c r="B600" s="176" t="s">
        <v>551</v>
      </c>
      <c r="C600" s="177"/>
      <c r="D600" s="178">
        <f t="shared" si="26"/>
        <v>0</v>
      </c>
      <c r="E600" s="179"/>
      <c r="F600" s="176"/>
    </row>
    <row r="601" spans="1:6" ht="24" customHeight="1">
      <c r="A601" s="53">
        <v>2082502</v>
      </c>
      <c r="B601" s="176" t="s">
        <v>552</v>
      </c>
      <c r="C601" s="177"/>
      <c r="D601" s="178">
        <f t="shared" si="26"/>
        <v>0</v>
      </c>
      <c r="E601" s="179"/>
      <c r="F601" s="176"/>
    </row>
    <row r="602" spans="1:6" ht="24" customHeight="1">
      <c r="A602" s="53">
        <v>20826</v>
      </c>
      <c r="B602" s="176" t="s">
        <v>553</v>
      </c>
      <c r="C602" s="183">
        <f>SUM(C603:C605)</f>
        <v>11554</v>
      </c>
      <c r="D602" s="183">
        <f>SUM(D603:D605)</f>
        <v>11400</v>
      </c>
      <c r="E602" s="179">
        <f>D602/C602</f>
        <v>0.98667128267266702</v>
      </c>
      <c r="F602" s="176"/>
    </row>
    <row r="603" spans="1:6" ht="24" customHeight="1">
      <c r="A603" s="53">
        <v>2082601</v>
      </c>
      <c r="B603" s="176" t="s">
        <v>554</v>
      </c>
      <c r="C603" s="177"/>
      <c r="D603" s="178">
        <f t="shared" ref="D603:D608" si="27">C603*1.03</f>
        <v>0</v>
      </c>
      <c r="E603" s="179"/>
      <c r="F603" s="176"/>
    </row>
    <row r="604" spans="1:6" ht="24" customHeight="1">
      <c r="A604" s="53">
        <v>2082602</v>
      </c>
      <c r="B604" s="176" t="s">
        <v>555</v>
      </c>
      <c r="C604" s="177">
        <v>11554</v>
      </c>
      <c r="D604" s="178">
        <v>11400</v>
      </c>
      <c r="E604" s="179">
        <f>D604/C604</f>
        <v>0.98667128267266702</v>
      </c>
      <c r="F604" s="176"/>
    </row>
    <row r="605" spans="1:6" ht="24" customHeight="1">
      <c r="A605" s="53">
        <v>2082699</v>
      </c>
      <c r="B605" s="176" t="s">
        <v>556</v>
      </c>
      <c r="C605" s="177"/>
      <c r="D605" s="178">
        <f t="shared" si="27"/>
        <v>0</v>
      </c>
      <c r="E605" s="179"/>
      <c r="F605" s="176"/>
    </row>
    <row r="606" spans="1:6" ht="24" customHeight="1">
      <c r="A606" s="53">
        <v>20827</v>
      </c>
      <c r="B606" s="176" t="s">
        <v>557</v>
      </c>
      <c r="C606" s="183">
        <f>SUM(C607:C609)</f>
        <v>2323</v>
      </c>
      <c r="D606" s="183">
        <f>SUM(D607:D609)</f>
        <v>2020</v>
      </c>
      <c r="E606" s="179">
        <f>D606/C606</f>
        <v>0.86956521739130399</v>
      </c>
      <c r="F606" s="176"/>
    </row>
    <row r="607" spans="1:6" ht="24" customHeight="1">
      <c r="A607" s="53">
        <v>2082701</v>
      </c>
      <c r="B607" s="176" t="s">
        <v>558</v>
      </c>
      <c r="C607" s="177"/>
      <c r="D607" s="178">
        <f t="shared" si="27"/>
        <v>0</v>
      </c>
      <c r="E607" s="179"/>
      <c r="F607" s="176"/>
    </row>
    <row r="608" spans="1:6" ht="24" customHeight="1">
      <c r="A608" s="53">
        <v>2082702</v>
      </c>
      <c r="B608" s="176" t="s">
        <v>559</v>
      </c>
      <c r="C608" s="177"/>
      <c r="D608" s="178">
        <f t="shared" si="27"/>
        <v>0</v>
      </c>
      <c r="E608" s="179"/>
      <c r="F608" s="176"/>
    </row>
    <row r="609" spans="1:6" ht="24" customHeight="1">
      <c r="A609" s="53">
        <v>2082799</v>
      </c>
      <c r="B609" s="176" t="s">
        <v>560</v>
      </c>
      <c r="C609" s="177">
        <v>2323</v>
      </c>
      <c r="D609" s="178">
        <v>2020</v>
      </c>
      <c r="E609" s="179">
        <f>D609/C609</f>
        <v>0.86956521739130399</v>
      </c>
      <c r="F609" s="176"/>
    </row>
    <row r="610" spans="1:6" ht="24" customHeight="1">
      <c r="A610" s="53">
        <v>20828</v>
      </c>
      <c r="B610" s="194" t="s">
        <v>561</v>
      </c>
      <c r="C610" s="183">
        <f>SUM(C611:C617)</f>
        <v>197</v>
      </c>
      <c r="D610" s="183">
        <f>SUM(D611:D617)</f>
        <v>207</v>
      </c>
      <c r="E610" s="179">
        <f>D610/C610</f>
        <v>1.0507614213198</v>
      </c>
      <c r="F610" s="176"/>
    </row>
    <row r="611" spans="1:6" ht="24" customHeight="1">
      <c r="A611" s="53">
        <v>2082801</v>
      </c>
      <c r="B611" s="176" t="s">
        <v>128</v>
      </c>
      <c r="C611" s="193">
        <v>104</v>
      </c>
      <c r="D611" s="178">
        <v>127</v>
      </c>
      <c r="E611" s="179">
        <f>D611/C611</f>
        <v>1.22115384615385</v>
      </c>
      <c r="F611" s="192"/>
    </row>
    <row r="612" spans="1:6" ht="24" customHeight="1">
      <c r="A612" s="53">
        <v>2082802</v>
      </c>
      <c r="B612" s="176" t="s">
        <v>129</v>
      </c>
      <c r="C612" s="177">
        <v>0</v>
      </c>
      <c r="D612" s="178">
        <f>C612*1.03</f>
        <v>0</v>
      </c>
      <c r="E612" s="179"/>
      <c r="F612" s="176"/>
    </row>
    <row r="613" spans="1:6" ht="24" customHeight="1">
      <c r="A613" s="53">
        <v>2082803</v>
      </c>
      <c r="B613" s="176" t="s">
        <v>130</v>
      </c>
      <c r="C613" s="177">
        <v>0</v>
      </c>
      <c r="D613" s="178">
        <f>C613*1.03</f>
        <v>0</v>
      </c>
      <c r="E613" s="179"/>
      <c r="F613" s="176"/>
    </row>
    <row r="614" spans="1:6" ht="24" customHeight="1">
      <c r="A614" s="53">
        <v>2082804</v>
      </c>
      <c r="B614" s="176" t="s">
        <v>562</v>
      </c>
      <c r="C614" s="177">
        <v>0</v>
      </c>
      <c r="D614" s="178">
        <f>C614*1.03</f>
        <v>0</v>
      </c>
      <c r="E614" s="179"/>
      <c r="F614" s="176"/>
    </row>
    <row r="615" spans="1:6" ht="24" customHeight="1">
      <c r="A615" s="53">
        <v>2082805</v>
      </c>
      <c r="B615" s="176" t="s">
        <v>563</v>
      </c>
      <c r="C615" s="177">
        <v>0</v>
      </c>
      <c r="D615" s="178">
        <f>C615*1.03</f>
        <v>0</v>
      </c>
      <c r="E615" s="179"/>
      <c r="F615" s="176"/>
    </row>
    <row r="616" spans="1:6" ht="24" customHeight="1">
      <c r="A616" s="53">
        <v>2082850</v>
      </c>
      <c r="B616" s="176" t="s">
        <v>137</v>
      </c>
      <c r="C616" s="177">
        <v>0</v>
      </c>
      <c r="D616" s="178">
        <f>C616*1.03</f>
        <v>0</v>
      </c>
      <c r="E616" s="179"/>
      <c r="F616" s="176"/>
    </row>
    <row r="617" spans="1:6" ht="24" customHeight="1">
      <c r="A617" s="53">
        <v>2082899</v>
      </c>
      <c r="B617" s="176" t="s">
        <v>564</v>
      </c>
      <c r="C617" s="177">
        <v>93</v>
      </c>
      <c r="D617" s="178">
        <v>80</v>
      </c>
      <c r="E617" s="179">
        <f>D617/C617</f>
        <v>0.86021505376344098</v>
      </c>
      <c r="F617" s="176"/>
    </row>
    <row r="618" spans="1:6" ht="24" customHeight="1">
      <c r="A618" s="53">
        <v>20830</v>
      </c>
      <c r="B618" s="176" t="s">
        <v>565</v>
      </c>
      <c r="C618" s="183">
        <f>SUM(C619:C620)</f>
        <v>0</v>
      </c>
      <c r="D618" s="178">
        <f>C618*1.03</f>
        <v>0</v>
      </c>
      <c r="E618" s="179"/>
      <c r="F618" s="176"/>
    </row>
    <row r="619" spans="1:6" ht="24" customHeight="1">
      <c r="A619" s="53">
        <v>2083001</v>
      </c>
      <c r="B619" s="176" t="s">
        <v>566</v>
      </c>
      <c r="C619" s="177"/>
      <c r="D619" s="178">
        <f>C619*1.03</f>
        <v>0</v>
      </c>
      <c r="E619" s="179"/>
      <c r="F619" s="176"/>
    </row>
    <row r="620" spans="1:6" ht="24" customHeight="1">
      <c r="A620" s="53">
        <v>2083099</v>
      </c>
      <c r="B620" s="176" t="s">
        <v>567</v>
      </c>
      <c r="C620" s="177"/>
      <c r="D620" s="178">
        <f>C620*1.03</f>
        <v>0</v>
      </c>
      <c r="E620" s="179"/>
      <c r="F620" s="176"/>
    </row>
    <row r="621" spans="1:6" ht="24" customHeight="1">
      <c r="A621" s="53">
        <v>20899</v>
      </c>
      <c r="B621" s="176" t="s">
        <v>568</v>
      </c>
      <c r="C621" s="177">
        <v>1708</v>
      </c>
      <c r="D621" s="178">
        <v>1780</v>
      </c>
      <c r="E621" s="179">
        <f>D621/C621</f>
        <v>1.0421545667447301</v>
      </c>
      <c r="F621" s="176"/>
    </row>
    <row r="622" spans="1:6" ht="24" customHeight="1">
      <c r="A622" s="53">
        <v>210</v>
      </c>
      <c r="B622" s="176" t="s">
        <v>569</v>
      </c>
      <c r="C622" s="177">
        <f>SUM(C623,C628,C642,C646,C658,C661,C665,C670,C674,C678,C681,C690,C691)</f>
        <v>39176</v>
      </c>
      <c r="D622" s="177">
        <f>SUM(D623,D628,D642,D646,D658,D661,D665,D670,D674,D678,D681,D690,D691)</f>
        <v>38827</v>
      </c>
      <c r="E622" s="179">
        <f>D622/C622</f>
        <v>0.99109148458239704</v>
      </c>
      <c r="F622" s="176"/>
    </row>
    <row r="623" spans="1:6" ht="24" customHeight="1">
      <c r="A623" s="53">
        <v>21001</v>
      </c>
      <c r="B623" s="176" t="s">
        <v>570</v>
      </c>
      <c r="C623" s="183">
        <f>SUM(C624:C627)</f>
        <v>1213</v>
      </c>
      <c r="D623" s="183">
        <f>SUM(D624:D627)</f>
        <v>1189</v>
      </c>
      <c r="E623" s="179">
        <f>D623/C623</f>
        <v>0.98021434460016499</v>
      </c>
      <c r="F623" s="176"/>
    </row>
    <row r="624" spans="1:6" ht="24" customHeight="1">
      <c r="A624" s="53">
        <v>2100101</v>
      </c>
      <c r="B624" s="176" t="s">
        <v>128</v>
      </c>
      <c r="C624" s="177">
        <v>503</v>
      </c>
      <c r="D624" s="178">
        <v>488</v>
      </c>
      <c r="E624" s="179">
        <f>D624/C624</f>
        <v>0.97017892644135195</v>
      </c>
      <c r="F624" s="176"/>
    </row>
    <row r="625" spans="1:6" ht="24" customHeight="1">
      <c r="A625" s="53">
        <v>2100102</v>
      </c>
      <c r="B625" s="176" t="s">
        <v>129</v>
      </c>
      <c r="C625" s="177">
        <v>0</v>
      </c>
      <c r="D625" s="178">
        <f>C625*1.03</f>
        <v>0</v>
      </c>
      <c r="E625" s="179"/>
      <c r="F625" s="176"/>
    </row>
    <row r="626" spans="1:6" ht="24" customHeight="1">
      <c r="A626" s="53">
        <v>2100103</v>
      </c>
      <c r="B626" s="176" t="s">
        <v>130</v>
      </c>
      <c r="C626" s="177">
        <v>0</v>
      </c>
      <c r="D626" s="178">
        <f>C626*1.03</f>
        <v>0</v>
      </c>
      <c r="E626" s="179"/>
      <c r="F626" s="176"/>
    </row>
    <row r="627" spans="1:6" ht="24" customHeight="1">
      <c r="A627" s="53">
        <v>2100199</v>
      </c>
      <c r="B627" s="176" t="s">
        <v>571</v>
      </c>
      <c r="C627" s="177">
        <v>710</v>
      </c>
      <c r="D627" s="178">
        <v>701</v>
      </c>
      <c r="E627" s="179">
        <f>D627/C627</f>
        <v>0.98732394366197196</v>
      </c>
      <c r="F627" s="176"/>
    </row>
    <row r="628" spans="1:6" ht="24" customHeight="1">
      <c r="A628" s="53">
        <v>21002</v>
      </c>
      <c r="B628" s="176" t="s">
        <v>572</v>
      </c>
      <c r="C628" s="183">
        <f>SUM(C629:C641)</f>
        <v>2696</v>
      </c>
      <c r="D628" s="183">
        <f>SUM(D629:D641)</f>
        <v>2727</v>
      </c>
      <c r="E628" s="179">
        <f>D628/C628</f>
        <v>1.0114985163204699</v>
      </c>
      <c r="F628" s="176"/>
    </row>
    <row r="629" spans="1:6" ht="24" customHeight="1">
      <c r="A629" s="53">
        <v>2100201</v>
      </c>
      <c r="B629" s="176" t="s">
        <v>573</v>
      </c>
      <c r="C629" s="177">
        <v>1007</v>
      </c>
      <c r="D629" s="178">
        <v>1037</v>
      </c>
      <c r="E629" s="179">
        <f>D629/C629</f>
        <v>1.0297914597815301</v>
      </c>
      <c r="F629" s="176"/>
    </row>
    <row r="630" spans="1:6" ht="24" customHeight="1">
      <c r="A630" s="53">
        <v>2100202</v>
      </c>
      <c r="B630" s="176" t="s">
        <v>574</v>
      </c>
      <c r="C630" s="177">
        <v>683</v>
      </c>
      <c r="D630" s="178">
        <v>700</v>
      </c>
      <c r="E630" s="179">
        <f>D630/C630</f>
        <v>1.02489019033675</v>
      </c>
      <c r="F630" s="176"/>
    </row>
    <row r="631" spans="1:6" ht="24" customHeight="1">
      <c r="A631" s="53">
        <v>2100203</v>
      </c>
      <c r="B631" s="176" t="s">
        <v>575</v>
      </c>
      <c r="C631" s="177">
        <v>0</v>
      </c>
      <c r="D631" s="178">
        <f>C631*1.03</f>
        <v>0</v>
      </c>
      <c r="E631" s="179"/>
      <c r="F631" s="176"/>
    </row>
    <row r="632" spans="1:6" ht="24" customHeight="1">
      <c r="A632" s="53">
        <v>2100204</v>
      </c>
      <c r="B632" s="176" t="s">
        <v>576</v>
      </c>
      <c r="C632" s="193">
        <v>0</v>
      </c>
      <c r="D632" s="178">
        <f>C632*1.03</f>
        <v>0</v>
      </c>
      <c r="E632" s="179"/>
      <c r="F632" s="192"/>
    </row>
    <row r="633" spans="1:6" ht="24" customHeight="1">
      <c r="A633" s="53">
        <v>2100205</v>
      </c>
      <c r="B633" s="176" t="s">
        <v>577</v>
      </c>
      <c r="C633" s="193">
        <v>0</v>
      </c>
      <c r="D633" s="178">
        <f>C633*1.03</f>
        <v>0</v>
      </c>
      <c r="E633" s="179"/>
      <c r="F633" s="192"/>
    </row>
    <row r="634" spans="1:6" ht="24" customHeight="1">
      <c r="A634" s="53">
        <v>2100206</v>
      </c>
      <c r="B634" s="176" t="s">
        <v>578</v>
      </c>
      <c r="C634" s="193">
        <v>683</v>
      </c>
      <c r="D634" s="178">
        <v>690</v>
      </c>
      <c r="E634" s="179">
        <f>D634/C634</f>
        <v>1.01024890190337</v>
      </c>
      <c r="F634" s="192"/>
    </row>
    <row r="635" spans="1:6" ht="24" customHeight="1">
      <c r="A635" s="53">
        <v>2100207</v>
      </c>
      <c r="B635" s="176" t="s">
        <v>579</v>
      </c>
      <c r="C635" s="177">
        <v>0</v>
      </c>
      <c r="D635" s="178">
        <f t="shared" ref="D635:D640" si="28">C635*1.03</f>
        <v>0</v>
      </c>
      <c r="E635" s="179"/>
      <c r="F635" s="176"/>
    </row>
    <row r="636" spans="1:6" ht="24" customHeight="1">
      <c r="A636" s="53">
        <v>2100208</v>
      </c>
      <c r="B636" s="176" t="s">
        <v>580</v>
      </c>
      <c r="C636" s="177">
        <v>0</v>
      </c>
      <c r="D636" s="178">
        <f t="shared" si="28"/>
        <v>0</v>
      </c>
      <c r="E636" s="179"/>
      <c r="F636" s="176"/>
    </row>
    <row r="637" spans="1:6" ht="24" customHeight="1">
      <c r="A637" s="53">
        <v>2100209</v>
      </c>
      <c r="B637" s="176" t="s">
        <v>581</v>
      </c>
      <c r="C637" s="177">
        <v>0</v>
      </c>
      <c r="D637" s="178">
        <f t="shared" si="28"/>
        <v>0</v>
      </c>
      <c r="E637" s="179"/>
      <c r="F637" s="176"/>
    </row>
    <row r="638" spans="1:6" ht="24" customHeight="1">
      <c r="A638" s="53">
        <v>2100210</v>
      </c>
      <c r="B638" s="176" t="s">
        <v>582</v>
      </c>
      <c r="C638" s="177">
        <v>0</v>
      </c>
      <c r="D638" s="178">
        <f t="shared" si="28"/>
        <v>0</v>
      </c>
      <c r="E638" s="179"/>
      <c r="F638" s="176"/>
    </row>
    <row r="639" spans="1:6" ht="24" customHeight="1">
      <c r="A639" s="53">
        <v>2100211</v>
      </c>
      <c r="B639" s="176" t="s">
        <v>583</v>
      </c>
      <c r="C639" s="177">
        <v>0</v>
      </c>
      <c r="D639" s="178">
        <f t="shared" si="28"/>
        <v>0</v>
      </c>
      <c r="E639" s="179"/>
      <c r="F639" s="176"/>
    </row>
    <row r="640" spans="1:6" ht="24" customHeight="1">
      <c r="A640" s="53">
        <v>2100212</v>
      </c>
      <c r="B640" s="176" t="s">
        <v>584</v>
      </c>
      <c r="C640" s="177">
        <v>0</v>
      </c>
      <c r="D640" s="178">
        <f t="shared" si="28"/>
        <v>0</v>
      </c>
      <c r="E640" s="179"/>
      <c r="F640" s="176"/>
    </row>
    <row r="641" spans="1:6" ht="24" customHeight="1">
      <c r="A641" s="53">
        <v>2100299</v>
      </c>
      <c r="B641" s="176" t="s">
        <v>585</v>
      </c>
      <c r="C641" s="177">
        <v>323</v>
      </c>
      <c r="D641" s="178">
        <v>300</v>
      </c>
      <c r="E641" s="179">
        <f>D641/C641</f>
        <v>0.92879256965944301</v>
      </c>
      <c r="F641" s="176"/>
    </row>
    <row r="642" spans="1:6" ht="24" customHeight="1">
      <c r="A642" s="53">
        <v>21003</v>
      </c>
      <c r="B642" s="176" t="s">
        <v>586</v>
      </c>
      <c r="C642" s="183">
        <f>SUM(C643:C645)</f>
        <v>2822</v>
      </c>
      <c r="D642" s="183">
        <f>SUM(D643:D645)</f>
        <v>2859</v>
      </c>
      <c r="E642" s="179">
        <f>D642/C642</f>
        <v>1.0131112686038299</v>
      </c>
      <c r="F642" s="192"/>
    </row>
    <row r="643" spans="1:6" ht="24" customHeight="1">
      <c r="A643" s="53">
        <v>2100301</v>
      </c>
      <c r="B643" s="176" t="s">
        <v>587</v>
      </c>
      <c r="C643" s="193">
        <v>0</v>
      </c>
      <c r="D643" s="178">
        <f>C643*1.03</f>
        <v>0</v>
      </c>
      <c r="E643" s="179"/>
      <c r="F643" s="192"/>
    </row>
    <row r="644" spans="1:6" ht="24" customHeight="1">
      <c r="A644" s="53">
        <v>2100302</v>
      </c>
      <c r="B644" s="176" t="s">
        <v>588</v>
      </c>
      <c r="C644" s="193">
        <v>1356</v>
      </c>
      <c r="D644" s="178">
        <v>1400</v>
      </c>
      <c r="E644" s="179">
        <f>D644/C644</f>
        <v>1.03244837758112</v>
      </c>
      <c r="F644" s="192"/>
    </row>
    <row r="645" spans="1:6" ht="24" customHeight="1">
      <c r="A645" s="53">
        <v>2100399</v>
      </c>
      <c r="B645" s="176" t="s">
        <v>589</v>
      </c>
      <c r="C645" s="193">
        <v>1466</v>
      </c>
      <c r="D645" s="178">
        <v>1459</v>
      </c>
      <c r="E645" s="179">
        <f t="shared" ref="E645:E709" si="29">D645/C645</f>
        <v>0.995225102319236</v>
      </c>
      <c r="F645" s="192"/>
    </row>
    <row r="646" spans="1:6" ht="24" customHeight="1">
      <c r="A646" s="53">
        <v>21004</v>
      </c>
      <c r="B646" s="176" t="s">
        <v>590</v>
      </c>
      <c r="C646" s="183">
        <f>SUM(C647:C657)</f>
        <v>7620</v>
      </c>
      <c r="D646" s="183">
        <f>SUM(D647:D657)</f>
        <v>6769</v>
      </c>
      <c r="E646" s="179">
        <f t="shared" si="29"/>
        <v>0.88832020997375305</v>
      </c>
      <c r="F646" s="192"/>
    </row>
    <row r="647" spans="1:6" ht="24" customHeight="1">
      <c r="A647" s="53">
        <v>2100401</v>
      </c>
      <c r="B647" s="176" t="s">
        <v>591</v>
      </c>
      <c r="C647" s="193">
        <v>980</v>
      </c>
      <c r="D647" s="178">
        <v>890</v>
      </c>
      <c r="E647" s="179">
        <f t="shared" si="29"/>
        <v>0.90816326530612201</v>
      </c>
      <c r="F647" s="192"/>
    </row>
    <row r="648" spans="1:6" ht="24" customHeight="1">
      <c r="A648" s="53">
        <v>2100402</v>
      </c>
      <c r="B648" s="176" t="s">
        <v>592</v>
      </c>
      <c r="C648" s="193">
        <v>247</v>
      </c>
      <c r="D648" s="178">
        <v>230</v>
      </c>
      <c r="E648" s="179">
        <f t="shared" si="29"/>
        <v>0.93117408906882604</v>
      </c>
      <c r="F648" s="192"/>
    </row>
    <row r="649" spans="1:6" ht="24" customHeight="1">
      <c r="A649" s="53">
        <v>2100403</v>
      </c>
      <c r="B649" s="176" t="s">
        <v>593</v>
      </c>
      <c r="C649" s="193">
        <v>115</v>
      </c>
      <c r="D649" s="178">
        <v>114</v>
      </c>
      <c r="E649" s="179">
        <f t="shared" si="29"/>
        <v>0.99130434782608701</v>
      </c>
      <c r="F649" s="192"/>
    </row>
    <row r="650" spans="1:6" ht="24" customHeight="1">
      <c r="A650" s="53">
        <v>2100404</v>
      </c>
      <c r="B650" s="176" t="s">
        <v>594</v>
      </c>
      <c r="C650" s="193">
        <v>100</v>
      </c>
      <c r="D650" s="178">
        <v>50</v>
      </c>
      <c r="E650" s="179">
        <f t="shared" si="29"/>
        <v>0.5</v>
      </c>
      <c r="F650" s="192"/>
    </row>
    <row r="651" spans="1:6" ht="24" customHeight="1">
      <c r="A651" s="53">
        <v>2100405</v>
      </c>
      <c r="B651" s="176" t="s">
        <v>595</v>
      </c>
      <c r="C651" s="177">
        <v>0</v>
      </c>
      <c r="D651" s="178">
        <f>C651*1.03</f>
        <v>0</v>
      </c>
      <c r="E651" s="179"/>
      <c r="F651" s="176"/>
    </row>
    <row r="652" spans="1:6" ht="24" customHeight="1">
      <c r="A652" s="53">
        <v>2100406</v>
      </c>
      <c r="B652" s="176" t="s">
        <v>596</v>
      </c>
      <c r="C652" s="177">
        <v>0</v>
      </c>
      <c r="D652" s="178">
        <f>C652*1.03</f>
        <v>0</v>
      </c>
      <c r="E652" s="179"/>
      <c r="F652" s="176"/>
    </row>
    <row r="653" spans="1:6" ht="24" customHeight="1">
      <c r="A653" s="53">
        <v>2100407</v>
      </c>
      <c r="B653" s="176" t="s">
        <v>597</v>
      </c>
      <c r="C653" s="177">
        <v>0</v>
      </c>
      <c r="D653" s="178">
        <f>C653*1.03</f>
        <v>0</v>
      </c>
      <c r="E653" s="179"/>
      <c r="F653" s="176"/>
    </row>
    <row r="654" spans="1:6" ht="24" customHeight="1">
      <c r="A654" s="53">
        <v>2100408</v>
      </c>
      <c r="B654" s="176" t="s">
        <v>598</v>
      </c>
      <c r="C654" s="177">
        <v>3440</v>
      </c>
      <c r="D654" s="178">
        <v>3400</v>
      </c>
      <c r="E654" s="179">
        <f t="shared" si="29"/>
        <v>0.98837209302325602</v>
      </c>
      <c r="F654" s="176"/>
    </row>
    <row r="655" spans="1:6" ht="24" customHeight="1">
      <c r="A655" s="53">
        <v>2100409</v>
      </c>
      <c r="B655" s="176" t="s">
        <v>599</v>
      </c>
      <c r="C655" s="177">
        <v>1101</v>
      </c>
      <c r="D655" s="178">
        <v>1120</v>
      </c>
      <c r="E655" s="179">
        <f t="shared" si="29"/>
        <v>1.0172570390554001</v>
      </c>
      <c r="F655" s="176"/>
    </row>
    <row r="656" spans="1:6" ht="24" customHeight="1">
      <c r="A656" s="53">
        <v>2100410</v>
      </c>
      <c r="B656" s="176" t="s">
        <v>600</v>
      </c>
      <c r="C656" s="177">
        <v>1205</v>
      </c>
      <c r="D656" s="178">
        <v>655</v>
      </c>
      <c r="E656" s="179">
        <f t="shared" si="29"/>
        <v>0.54356846473028997</v>
      </c>
      <c r="F656" s="176"/>
    </row>
    <row r="657" spans="1:6" ht="24" customHeight="1">
      <c r="A657" s="53">
        <v>2100499</v>
      </c>
      <c r="B657" s="176" t="s">
        <v>601</v>
      </c>
      <c r="C657" s="177">
        <v>432</v>
      </c>
      <c r="D657" s="178">
        <v>310</v>
      </c>
      <c r="E657" s="179">
        <f t="shared" si="29"/>
        <v>0.717592592592593</v>
      </c>
      <c r="F657" s="176"/>
    </row>
    <row r="658" spans="1:6" ht="24" customHeight="1">
      <c r="A658" s="53">
        <v>21006</v>
      </c>
      <c r="B658" s="176" t="s">
        <v>602</v>
      </c>
      <c r="C658" s="183">
        <f>SUM(C659:C660)</f>
        <v>206</v>
      </c>
      <c r="D658" s="183">
        <f>SUM(D659:D660)</f>
        <v>230</v>
      </c>
      <c r="E658" s="179">
        <f t="shared" si="29"/>
        <v>1.11650485436893</v>
      </c>
      <c r="F658" s="176"/>
    </row>
    <row r="659" spans="1:6" ht="24" customHeight="1">
      <c r="A659" s="53">
        <v>2100601</v>
      </c>
      <c r="B659" s="176" t="s">
        <v>603</v>
      </c>
      <c r="C659" s="177">
        <v>206</v>
      </c>
      <c r="D659" s="178">
        <v>230</v>
      </c>
      <c r="E659" s="179">
        <f t="shared" si="29"/>
        <v>1.11650485436893</v>
      </c>
      <c r="F659" s="176"/>
    </row>
    <row r="660" spans="1:6" ht="24" customHeight="1">
      <c r="A660" s="53">
        <v>2100699</v>
      </c>
      <c r="B660" s="176" t="s">
        <v>604</v>
      </c>
      <c r="C660" s="177">
        <v>0</v>
      </c>
      <c r="D660" s="178">
        <f>C660*1.03</f>
        <v>0</v>
      </c>
      <c r="E660" s="179"/>
      <c r="F660" s="176"/>
    </row>
    <row r="661" spans="1:6" ht="24" customHeight="1">
      <c r="A661" s="53">
        <v>21007</v>
      </c>
      <c r="B661" s="176" t="s">
        <v>605</v>
      </c>
      <c r="C661" s="183">
        <f>SUM(C662:C664)</f>
        <v>2937</v>
      </c>
      <c r="D661" s="183">
        <f>SUM(D662:D664)</f>
        <v>2868</v>
      </c>
      <c r="E661" s="179">
        <f t="shared" si="29"/>
        <v>0.97650663942798799</v>
      </c>
      <c r="F661" s="176"/>
    </row>
    <row r="662" spans="1:6" ht="24" customHeight="1">
      <c r="A662" s="53">
        <v>2100716</v>
      </c>
      <c r="B662" s="176" t="s">
        <v>606</v>
      </c>
      <c r="C662" s="177">
        <v>453</v>
      </c>
      <c r="D662" s="178">
        <v>478</v>
      </c>
      <c r="E662" s="179">
        <f t="shared" si="29"/>
        <v>1.0551876379690901</v>
      </c>
      <c r="F662" s="176"/>
    </row>
    <row r="663" spans="1:6" ht="24" customHeight="1">
      <c r="A663" s="53">
        <v>2100717</v>
      </c>
      <c r="B663" s="176" t="s">
        <v>607</v>
      </c>
      <c r="C663" s="177">
        <v>1813</v>
      </c>
      <c r="D663" s="178">
        <v>1640</v>
      </c>
      <c r="E663" s="179">
        <f t="shared" si="29"/>
        <v>0.90457804743518999</v>
      </c>
      <c r="F663" s="176"/>
    </row>
    <row r="664" spans="1:6" ht="24" customHeight="1">
      <c r="A664" s="53">
        <v>2100799</v>
      </c>
      <c r="B664" s="176" t="s">
        <v>608</v>
      </c>
      <c r="C664" s="177">
        <v>671</v>
      </c>
      <c r="D664" s="178">
        <v>750</v>
      </c>
      <c r="E664" s="179">
        <f t="shared" si="29"/>
        <v>1.1177347242921001</v>
      </c>
      <c r="F664" s="176"/>
    </row>
    <row r="665" spans="1:6" ht="24" customHeight="1">
      <c r="A665" s="53">
        <v>21011</v>
      </c>
      <c r="B665" s="176" t="s">
        <v>609</v>
      </c>
      <c r="C665" s="183">
        <f>SUM(C666:C669)</f>
        <v>0</v>
      </c>
      <c r="D665" s="178">
        <f>C665*1.03</f>
        <v>0</v>
      </c>
      <c r="E665" s="179"/>
      <c r="F665" s="176"/>
    </row>
    <row r="666" spans="1:6" ht="24" customHeight="1">
      <c r="A666" s="53">
        <v>2101101</v>
      </c>
      <c r="B666" s="176" t="s">
        <v>610</v>
      </c>
      <c r="C666" s="177"/>
      <c r="D666" s="178">
        <f>C666*1.03</f>
        <v>0</v>
      </c>
      <c r="E666" s="179"/>
      <c r="F666" s="176"/>
    </row>
    <row r="667" spans="1:6" ht="24" customHeight="1">
      <c r="A667" s="53">
        <v>2101102</v>
      </c>
      <c r="B667" s="176" t="s">
        <v>611</v>
      </c>
      <c r="C667" s="177"/>
      <c r="D667" s="178">
        <f>C667*1.03</f>
        <v>0</v>
      </c>
      <c r="E667" s="179"/>
      <c r="F667" s="176"/>
    </row>
    <row r="668" spans="1:6" ht="24" customHeight="1">
      <c r="A668" s="53">
        <v>2101103</v>
      </c>
      <c r="B668" s="176" t="s">
        <v>612</v>
      </c>
      <c r="C668" s="177"/>
      <c r="D668" s="178">
        <f>C668*1.03</f>
        <v>0</v>
      </c>
      <c r="E668" s="179"/>
      <c r="F668" s="176"/>
    </row>
    <row r="669" spans="1:6" ht="24" customHeight="1">
      <c r="A669" s="53">
        <v>2101199</v>
      </c>
      <c r="B669" s="176" t="s">
        <v>613</v>
      </c>
      <c r="C669" s="177"/>
      <c r="D669" s="178">
        <f>C669*1.03</f>
        <v>0</v>
      </c>
      <c r="E669" s="179"/>
      <c r="F669" s="176"/>
    </row>
    <row r="670" spans="1:6" ht="24" customHeight="1">
      <c r="A670" s="53">
        <v>21012</v>
      </c>
      <c r="B670" s="176" t="s">
        <v>614</v>
      </c>
      <c r="C670" s="183">
        <f>SUM(C671:C673)</f>
        <v>20165</v>
      </c>
      <c r="D670" s="183">
        <f>SUM(D671:D673)</f>
        <v>20596</v>
      </c>
      <c r="E670" s="179">
        <f t="shared" si="29"/>
        <v>1.02137366724523</v>
      </c>
      <c r="F670" s="176"/>
    </row>
    <row r="671" spans="1:6" ht="24" customHeight="1">
      <c r="A671" s="53">
        <v>2101201</v>
      </c>
      <c r="B671" s="176" t="s">
        <v>615</v>
      </c>
      <c r="C671" s="177">
        <v>0</v>
      </c>
      <c r="D671" s="178">
        <f>C671*1.03</f>
        <v>0</v>
      </c>
      <c r="E671" s="179"/>
      <c r="F671" s="176"/>
    </row>
    <row r="672" spans="1:6" ht="24" customHeight="1">
      <c r="A672" s="53">
        <v>2101202</v>
      </c>
      <c r="B672" s="176" t="s">
        <v>616</v>
      </c>
      <c r="C672" s="177">
        <v>20135</v>
      </c>
      <c r="D672" s="178">
        <v>20566</v>
      </c>
      <c r="E672" s="179">
        <f t="shared" si="29"/>
        <v>1.0214055127886801</v>
      </c>
      <c r="F672" s="176"/>
    </row>
    <row r="673" spans="1:6" ht="24" customHeight="1">
      <c r="A673" s="53">
        <v>2101299</v>
      </c>
      <c r="B673" s="176" t="s">
        <v>617</v>
      </c>
      <c r="C673" s="177">
        <v>30</v>
      </c>
      <c r="D673" s="178">
        <v>30</v>
      </c>
      <c r="E673" s="179">
        <f t="shared" si="29"/>
        <v>1</v>
      </c>
      <c r="F673" s="176"/>
    </row>
    <row r="674" spans="1:6" ht="24" customHeight="1">
      <c r="A674" s="53">
        <v>21013</v>
      </c>
      <c r="B674" s="176" t="s">
        <v>618</v>
      </c>
      <c r="C674" s="183">
        <f>SUM(C675:C677)</f>
        <v>403</v>
      </c>
      <c r="D674" s="183">
        <f>SUM(D675:D677)</f>
        <v>416</v>
      </c>
      <c r="E674" s="179">
        <f t="shared" si="29"/>
        <v>1.0322580645161299</v>
      </c>
      <c r="F674" s="176"/>
    </row>
    <row r="675" spans="1:6" ht="24" customHeight="1">
      <c r="A675" s="53">
        <v>2101301</v>
      </c>
      <c r="B675" s="176" t="s">
        <v>619</v>
      </c>
      <c r="C675" s="177">
        <v>103</v>
      </c>
      <c r="D675" s="178">
        <v>107</v>
      </c>
      <c r="E675" s="179">
        <f t="shared" si="29"/>
        <v>1.03883495145631</v>
      </c>
      <c r="F675" s="176"/>
    </row>
    <row r="676" spans="1:6" ht="24" customHeight="1">
      <c r="A676" s="53">
        <v>2101302</v>
      </c>
      <c r="B676" s="176" t="s">
        <v>620</v>
      </c>
      <c r="C676" s="177">
        <v>0</v>
      </c>
      <c r="D676" s="178">
        <f>C676*1.03</f>
        <v>0</v>
      </c>
      <c r="E676" s="179"/>
      <c r="F676" s="176"/>
    </row>
    <row r="677" spans="1:6" ht="24" customHeight="1">
      <c r="A677" s="53">
        <v>2101399</v>
      </c>
      <c r="B677" s="176" t="s">
        <v>621</v>
      </c>
      <c r="C677" s="177">
        <v>300</v>
      </c>
      <c r="D677" s="178">
        <v>309</v>
      </c>
      <c r="E677" s="179">
        <f t="shared" si="29"/>
        <v>1.03</v>
      </c>
      <c r="F677" s="176"/>
    </row>
    <row r="678" spans="1:6" ht="24" customHeight="1">
      <c r="A678" s="53">
        <v>21014</v>
      </c>
      <c r="B678" s="176" t="s">
        <v>622</v>
      </c>
      <c r="C678" s="183">
        <f>SUM(C679:C680)</f>
        <v>69</v>
      </c>
      <c r="D678" s="183">
        <f>SUM(D679:D680)</f>
        <v>80</v>
      </c>
      <c r="E678" s="179">
        <f t="shared" si="29"/>
        <v>1.1594202898550701</v>
      </c>
      <c r="F678" s="176"/>
    </row>
    <row r="679" spans="1:6" ht="24" customHeight="1">
      <c r="A679" s="53">
        <v>2101401</v>
      </c>
      <c r="B679" s="176" t="s">
        <v>623</v>
      </c>
      <c r="C679" s="177">
        <v>69</v>
      </c>
      <c r="D679" s="178">
        <v>80</v>
      </c>
      <c r="E679" s="179">
        <f t="shared" si="29"/>
        <v>1.1594202898550701</v>
      </c>
      <c r="F679" s="176"/>
    </row>
    <row r="680" spans="1:6" ht="24" customHeight="1">
      <c r="A680" s="53">
        <v>2101499</v>
      </c>
      <c r="B680" s="176" t="s">
        <v>624</v>
      </c>
      <c r="C680" s="177"/>
      <c r="D680" s="178">
        <f t="shared" ref="D680:D688" si="30">C680*1.03</f>
        <v>0</v>
      </c>
      <c r="E680" s="179"/>
      <c r="F680" s="176"/>
    </row>
    <row r="681" spans="1:6" ht="24" customHeight="1">
      <c r="A681" s="53">
        <v>21015</v>
      </c>
      <c r="B681" s="176" t="s">
        <v>625</v>
      </c>
      <c r="C681" s="183">
        <f>SUM(C682:C689)</f>
        <v>31</v>
      </c>
      <c r="D681" s="183">
        <f>SUM(D682:D689)</f>
        <v>113</v>
      </c>
      <c r="E681" s="179">
        <f t="shared" si="29"/>
        <v>3.6451612903225801</v>
      </c>
      <c r="F681" s="176"/>
    </row>
    <row r="682" spans="1:6" ht="24" customHeight="1">
      <c r="A682" s="53">
        <v>2101501</v>
      </c>
      <c r="B682" s="176" t="s">
        <v>128</v>
      </c>
      <c r="C682" s="177">
        <v>31</v>
      </c>
      <c r="D682" s="178">
        <v>45</v>
      </c>
      <c r="E682" s="179">
        <f t="shared" si="29"/>
        <v>1.45161290322581</v>
      </c>
      <c r="F682" s="176"/>
    </row>
    <row r="683" spans="1:6" ht="24" customHeight="1">
      <c r="A683" s="53">
        <v>2101502</v>
      </c>
      <c r="B683" s="176" t="s">
        <v>129</v>
      </c>
      <c r="C683" s="177"/>
      <c r="D683" s="178">
        <f t="shared" si="30"/>
        <v>0</v>
      </c>
      <c r="E683" s="179"/>
      <c r="F683" s="176"/>
    </row>
    <row r="684" spans="1:6" ht="24" customHeight="1">
      <c r="A684" s="53">
        <v>2101503</v>
      </c>
      <c r="B684" s="176" t="s">
        <v>130</v>
      </c>
      <c r="C684" s="177"/>
      <c r="D684" s="178">
        <f t="shared" si="30"/>
        <v>0</v>
      </c>
      <c r="E684" s="179"/>
      <c r="F684" s="176"/>
    </row>
    <row r="685" spans="1:6" ht="24" customHeight="1">
      <c r="A685" s="53">
        <v>2101504</v>
      </c>
      <c r="B685" s="176" t="s">
        <v>169</v>
      </c>
      <c r="C685" s="177"/>
      <c r="D685" s="178">
        <f t="shared" si="30"/>
        <v>0</v>
      </c>
      <c r="E685" s="179"/>
      <c r="F685" s="176"/>
    </row>
    <row r="686" spans="1:6" ht="24" customHeight="1">
      <c r="A686" s="53">
        <v>2101505</v>
      </c>
      <c r="B686" s="176" t="s">
        <v>626</v>
      </c>
      <c r="C686" s="177"/>
      <c r="D686" s="178">
        <f t="shared" si="30"/>
        <v>0</v>
      </c>
      <c r="E686" s="179"/>
      <c r="F686" s="176"/>
    </row>
    <row r="687" spans="1:6" ht="24" customHeight="1">
      <c r="A687" s="53">
        <v>2101506</v>
      </c>
      <c r="B687" s="176" t="s">
        <v>627</v>
      </c>
      <c r="C687" s="177"/>
      <c r="D687" s="178">
        <f t="shared" si="30"/>
        <v>0</v>
      </c>
      <c r="E687" s="179"/>
      <c r="F687" s="176"/>
    </row>
    <row r="688" spans="1:6" ht="24" customHeight="1">
      <c r="A688" s="53">
        <v>2101550</v>
      </c>
      <c r="B688" s="176" t="s">
        <v>137</v>
      </c>
      <c r="C688" s="177"/>
      <c r="D688" s="178">
        <f t="shared" si="30"/>
        <v>0</v>
      </c>
      <c r="E688" s="179"/>
      <c r="F688" s="176"/>
    </row>
    <row r="689" spans="1:6" ht="24" customHeight="1">
      <c r="A689" s="53">
        <v>2101599</v>
      </c>
      <c r="B689" s="176" t="s">
        <v>628</v>
      </c>
      <c r="C689" s="177"/>
      <c r="D689" s="178">
        <v>68</v>
      </c>
      <c r="E689" s="179"/>
      <c r="F689" s="176"/>
    </row>
    <row r="690" spans="1:6" ht="24" customHeight="1">
      <c r="A690" s="53">
        <v>21016</v>
      </c>
      <c r="B690" s="176" t="s">
        <v>629</v>
      </c>
      <c r="C690" s="177"/>
      <c r="D690" s="178">
        <f>C690*1.03</f>
        <v>0</v>
      </c>
      <c r="E690" s="179"/>
      <c r="F690" s="176"/>
    </row>
    <row r="691" spans="1:6" ht="24" customHeight="1">
      <c r="A691" s="53">
        <v>21099</v>
      </c>
      <c r="B691" s="195" t="s">
        <v>630</v>
      </c>
      <c r="C691" s="177">
        <v>1014</v>
      </c>
      <c r="D691" s="178">
        <v>980</v>
      </c>
      <c r="E691" s="179">
        <f t="shared" si="29"/>
        <v>0.96646942800789004</v>
      </c>
      <c r="F691" s="176"/>
    </row>
    <row r="692" spans="1:6" ht="24" customHeight="1">
      <c r="A692" s="53">
        <v>211</v>
      </c>
      <c r="B692" s="195" t="s">
        <v>631</v>
      </c>
      <c r="C692" s="177">
        <f>SUM(C693,C703,C707,C716,C721,C728,C734,C737,C740,C741,C742,C748,C749,C750,C765)</f>
        <v>9055</v>
      </c>
      <c r="D692" s="177">
        <f>SUM(D693,D703,D707,D716,D721,D728,D734,D737,D740,D741,D742,D748,D749,D750,D765)</f>
        <v>7405</v>
      </c>
      <c r="E692" s="179">
        <f t="shared" si="29"/>
        <v>0.81778023191606897</v>
      </c>
      <c r="F692" s="176"/>
    </row>
    <row r="693" spans="1:6" ht="24" customHeight="1">
      <c r="A693" s="53">
        <v>21101</v>
      </c>
      <c r="B693" s="195" t="s">
        <v>632</v>
      </c>
      <c r="C693" s="183">
        <f>SUM(C694:C702)</f>
        <v>641</v>
      </c>
      <c r="D693" s="183">
        <f>SUM(D694:D702)</f>
        <v>245</v>
      </c>
      <c r="E693" s="179">
        <f t="shared" si="29"/>
        <v>0.38221528861154402</v>
      </c>
      <c r="F693" s="176"/>
    </row>
    <row r="694" spans="1:6" ht="24" customHeight="1">
      <c r="A694" s="53">
        <v>2110101</v>
      </c>
      <c r="B694" s="195" t="s">
        <v>128</v>
      </c>
      <c r="C694" s="177">
        <v>377</v>
      </c>
      <c r="D694" s="178">
        <v>245</v>
      </c>
      <c r="E694" s="179">
        <f t="shared" si="29"/>
        <v>0.64986737400530503</v>
      </c>
      <c r="F694" s="176"/>
    </row>
    <row r="695" spans="1:6" ht="24" customHeight="1">
      <c r="A695" s="53">
        <v>2110102</v>
      </c>
      <c r="B695" s="195" t="s">
        <v>129</v>
      </c>
      <c r="C695" s="177">
        <v>0</v>
      </c>
      <c r="D695" s="178">
        <f t="shared" ref="D695:D701" si="31">C695*1.03</f>
        <v>0</v>
      </c>
      <c r="E695" s="179"/>
      <c r="F695" s="176"/>
    </row>
    <row r="696" spans="1:6" ht="24" customHeight="1">
      <c r="A696" s="53">
        <v>2110103</v>
      </c>
      <c r="B696" s="195" t="s">
        <v>130</v>
      </c>
      <c r="C696" s="177">
        <v>0</v>
      </c>
      <c r="D696" s="178">
        <f t="shared" si="31"/>
        <v>0</v>
      </c>
      <c r="E696" s="179"/>
      <c r="F696" s="176"/>
    </row>
    <row r="697" spans="1:6" ht="24" customHeight="1">
      <c r="A697" s="53">
        <v>2110104</v>
      </c>
      <c r="B697" s="195" t="s">
        <v>633</v>
      </c>
      <c r="C697" s="177">
        <v>0</v>
      </c>
      <c r="D697" s="178">
        <f t="shared" si="31"/>
        <v>0</v>
      </c>
      <c r="E697" s="179"/>
      <c r="F697" s="176"/>
    </row>
    <row r="698" spans="1:6" ht="24" customHeight="1">
      <c r="A698" s="53">
        <v>2110105</v>
      </c>
      <c r="B698" s="195" t="s">
        <v>634</v>
      </c>
      <c r="C698" s="177">
        <v>0</v>
      </c>
      <c r="D698" s="178">
        <f t="shared" si="31"/>
        <v>0</v>
      </c>
      <c r="E698" s="179"/>
      <c r="F698" s="176"/>
    </row>
    <row r="699" spans="1:6" ht="24" customHeight="1">
      <c r="A699" s="53">
        <v>2110106</v>
      </c>
      <c r="B699" s="195" t="s">
        <v>635</v>
      </c>
      <c r="C699" s="177">
        <v>0</v>
      </c>
      <c r="D699" s="178">
        <f t="shared" si="31"/>
        <v>0</v>
      </c>
      <c r="E699" s="179"/>
      <c r="F699" s="176"/>
    </row>
    <row r="700" spans="1:6" ht="24" customHeight="1">
      <c r="A700" s="53">
        <v>2110107</v>
      </c>
      <c r="B700" s="195" t="s">
        <v>636</v>
      </c>
      <c r="C700" s="177">
        <v>0</v>
      </c>
      <c r="D700" s="178">
        <f t="shared" si="31"/>
        <v>0</v>
      </c>
      <c r="E700" s="179"/>
      <c r="F700" s="176"/>
    </row>
    <row r="701" spans="1:6" ht="24" customHeight="1">
      <c r="A701" s="53">
        <v>2110108</v>
      </c>
      <c r="B701" s="195" t="s">
        <v>637</v>
      </c>
      <c r="C701" s="177">
        <v>0</v>
      </c>
      <c r="D701" s="178">
        <f t="shared" si="31"/>
        <v>0</v>
      </c>
      <c r="E701" s="179"/>
      <c r="F701" s="176"/>
    </row>
    <row r="702" spans="1:6" ht="24" customHeight="1">
      <c r="A702" s="53">
        <v>2110199</v>
      </c>
      <c r="B702" s="195" t="s">
        <v>638</v>
      </c>
      <c r="C702" s="177">
        <v>264</v>
      </c>
      <c r="D702" s="178"/>
      <c r="E702" s="179">
        <f t="shared" si="29"/>
        <v>0</v>
      </c>
      <c r="F702" s="176"/>
    </row>
    <row r="703" spans="1:6" ht="24" customHeight="1">
      <c r="A703" s="53">
        <v>21102</v>
      </c>
      <c r="B703" s="195" t="s">
        <v>639</v>
      </c>
      <c r="C703" s="183">
        <f>SUM(C704:C706)</f>
        <v>79</v>
      </c>
      <c r="D703" s="183">
        <f>SUM(D704:D706)</f>
        <v>0</v>
      </c>
      <c r="E703" s="179">
        <f t="shared" si="29"/>
        <v>0</v>
      </c>
      <c r="F703" s="192"/>
    </row>
    <row r="704" spans="1:6" ht="24" customHeight="1">
      <c r="A704" s="53">
        <v>2110203</v>
      </c>
      <c r="B704" s="195" t="s">
        <v>640</v>
      </c>
      <c r="C704" s="193"/>
      <c r="D704" s="178">
        <f>C704*1.03</f>
        <v>0</v>
      </c>
      <c r="E704" s="179"/>
      <c r="F704" s="192"/>
    </row>
    <row r="705" spans="1:6" ht="24" customHeight="1">
      <c r="A705" s="53">
        <v>2110204</v>
      </c>
      <c r="B705" s="195" t="s">
        <v>641</v>
      </c>
      <c r="C705" s="193"/>
      <c r="D705" s="178">
        <f>C705*1.03</f>
        <v>0</v>
      </c>
      <c r="E705" s="179"/>
      <c r="F705" s="192"/>
    </row>
    <row r="706" spans="1:6" ht="24" customHeight="1">
      <c r="A706" s="53">
        <v>2110299</v>
      </c>
      <c r="B706" s="195" t="s">
        <v>642</v>
      </c>
      <c r="C706" s="183">
        <v>79</v>
      </c>
      <c r="D706" s="178"/>
      <c r="E706" s="179">
        <f t="shared" si="29"/>
        <v>0</v>
      </c>
      <c r="F706" s="192"/>
    </row>
    <row r="707" spans="1:6" ht="24" customHeight="1">
      <c r="A707" s="53">
        <v>21103</v>
      </c>
      <c r="B707" s="195" t="s">
        <v>643</v>
      </c>
      <c r="C707" s="183">
        <f>SUM(C708:C715)</f>
        <v>5502</v>
      </c>
      <c r="D707" s="183">
        <f>SUM(D708:D715)</f>
        <v>4505</v>
      </c>
      <c r="E707" s="179">
        <f t="shared" si="29"/>
        <v>0.81879316612140995</v>
      </c>
      <c r="F707" s="192"/>
    </row>
    <row r="708" spans="1:6" ht="24" customHeight="1">
      <c r="A708" s="53">
        <v>2110301</v>
      </c>
      <c r="B708" s="195" t="s">
        <v>644</v>
      </c>
      <c r="C708" s="183">
        <v>650</v>
      </c>
      <c r="D708" s="178">
        <v>540</v>
      </c>
      <c r="E708" s="179">
        <f t="shared" si="29"/>
        <v>0.83076923076923104</v>
      </c>
      <c r="F708" s="192"/>
    </row>
    <row r="709" spans="1:6" ht="24" customHeight="1">
      <c r="A709" s="53">
        <v>2110302</v>
      </c>
      <c r="B709" s="195" t="s">
        <v>645</v>
      </c>
      <c r="C709" s="183">
        <v>1104</v>
      </c>
      <c r="D709" s="178">
        <v>1121</v>
      </c>
      <c r="E709" s="179">
        <f t="shared" si="29"/>
        <v>1.0153985507246399</v>
      </c>
      <c r="F709" s="192"/>
    </row>
    <row r="710" spans="1:6" ht="24" customHeight="1">
      <c r="A710" s="53">
        <v>2110303</v>
      </c>
      <c r="B710" s="195" t="s">
        <v>646</v>
      </c>
      <c r="C710" s="183">
        <v>0</v>
      </c>
      <c r="D710" s="178">
        <f>C710*1.03</f>
        <v>0</v>
      </c>
      <c r="E710" s="179"/>
      <c r="F710" s="192"/>
    </row>
    <row r="711" spans="1:6" ht="24" customHeight="1">
      <c r="A711" s="53">
        <v>2110304</v>
      </c>
      <c r="B711" s="195" t="s">
        <v>647</v>
      </c>
      <c r="C711" s="183">
        <v>0</v>
      </c>
      <c r="D711" s="178">
        <f>C711*1.03</f>
        <v>0</v>
      </c>
      <c r="E711" s="179"/>
      <c r="F711" s="192"/>
    </row>
    <row r="712" spans="1:6" ht="24" customHeight="1">
      <c r="A712" s="53">
        <v>2110305</v>
      </c>
      <c r="B712" s="195" t="s">
        <v>648</v>
      </c>
      <c r="C712" s="183">
        <v>0</v>
      </c>
      <c r="D712" s="178">
        <f>C712*1.03</f>
        <v>0</v>
      </c>
      <c r="E712" s="179"/>
      <c r="F712" s="192"/>
    </row>
    <row r="713" spans="1:6" ht="24" customHeight="1">
      <c r="A713" s="53">
        <v>2110306</v>
      </c>
      <c r="B713" s="195" t="s">
        <v>649</v>
      </c>
      <c r="C713" s="183">
        <v>0</v>
      </c>
      <c r="D713" s="178">
        <f>C713*1.03</f>
        <v>0</v>
      </c>
      <c r="E713" s="179"/>
      <c r="F713" s="192"/>
    </row>
    <row r="714" spans="1:6" ht="24" customHeight="1">
      <c r="A714" s="53">
        <v>2110307</v>
      </c>
      <c r="B714" s="195" t="s">
        <v>650</v>
      </c>
      <c r="C714" s="183"/>
      <c r="D714" s="178">
        <f>C714*1.03</f>
        <v>0</v>
      </c>
      <c r="E714" s="179"/>
      <c r="F714" s="192"/>
    </row>
    <row r="715" spans="1:6" ht="24" customHeight="1">
      <c r="A715" s="53">
        <v>2110399</v>
      </c>
      <c r="B715" s="195" t="s">
        <v>651</v>
      </c>
      <c r="C715" s="183">
        <v>3748</v>
      </c>
      <c r="D715" s="178">
        <v>2844</v>
      </c>
      <c r="E715" s="179">
        <f>D715/C715</f>
        <v>0.75880469583777999</v>
      </c>
      <c r="F715" s="192"/>
    </row>
    <row r="716" spans="1:6" ht="24" customHeight="1">
      <c r="A716" s="53">
        <v>21104</v>
      </c>
      <c r="B716" s="195" t="s">
        <v>652</v>
      </c>
      <c r="C716" s="183">
        <f>SUM(C717:C720)</f>
        <v>1129</v>
      </c>
      <c r="D716" s="183">
        <f>SUM(D717:D720)</f>
        <v>1163</v>
      </c>
      <c r="E716" s="179">
        <f>D716/C716</f>
        <v>1.0301151461470299</v>
      </c>
      <c r="F716" s="192"/>
    </row>
    <row r="717" spans="1:6" ht="24" customHeight="1">
      <c r="A717" s="53">
        <v>2110401</v>
      </c>
      <c r="B717" s="195" t="s">
        <v>653</v>
      </c>
      <c r="C717" s="183">
        <v>282</v>
      </c>
      <c r="D717" s="178">
        <v>290</v>
      </c>
      <c r="E717" s="179">
        <f>D717/C717</f>
        <v>1.0283687943262401</v>
      </c>
      <c r="F717" s="192"/>
    </row>
    <row r="718" spans="1:6" ht="24" customHeight="1">
      <c r="A718" s="53">
        <v>2110402</v>
      </c>
      <c r="B718" s="195" t="s">
        <v>654</v>
      </c>
      <c r="C718" s="183">
        <v>50</v>
      </c>
      <c r="D718" s="178">
        <v>52</v>
      </c>
      <c r="E718" s="179">
        <f>D718/C718</f>
        <v>1.04</v>
      </c>
      <c r="F718" s="192"/>
    </row>
    <row r="719" spans="1:6" ht="24" customHeight="1">
      <c r="A719" s="53">
        <v>2110404</v>
      </c>
      <c r="B719" s="195" t="s">
        <v>655</v>
      </c>
      <c r="C719" s="183">
        <v>0</v>
      </c>
      <c r="D719" s="178">
        <f t="shared" ref="D719:D725" si="32">C719*1.03</f>
        <v>0</v>
      </c>
      <c r="E719" s="179"/>
      <c r="F719" s="192"/>
    </row>
    <row r="720" spans="1:6" ht="24" customHeight="1">
      <c r="A720" s="53">
        <v>2110499</v>
      </c>
      <c r="B720" s="195" t="s">
        <v>656</v>
      </c>
      <c r="C720" s="183">
        <v>797</v>
      </c>
      <c r="D720" s="178">
        <v>821</v>
      </c>
      <c r="E720" s="179">
        <f>D720/C720</f>
        <v>1.03011292346299</v>
      </c>
      <c r="F720" s="192"/>
    </row>
    <row r="721" spans="1:6" ht="24" customHeight="1">
      <c r="A721" s="53">
        <v>21105</v>
      </c>
      <c r="B721" s="195" t="s">
        <v>657</v>
      </c>
      <c r="C721" s="183">
        <f>SUM(C722:C727)</f>
        <v>324</v>
      </c>
      <c r="D721" s="183">
        <f>SUM(D722:D727)</f>
        <v>336</v>
      </c>
      <c r="E721" s="179">
        <f>D721/C721</f>
        <v>1.0370370370370401</v>
      </c>
      <c r="F721" s="176"/>
    </row>
    <row r="722" spans="1:6" ht="24" customHeight="1">
      <c r="A722" s="53">
        <v>2110501</v>
      </c>
      <c r="B722" s="195" t="s">
        <v>658</v>
      </c>
      <c r="C722" s="177">
        <v>15</v>
      </c>
      <c r="D722" s="178">
        <v>16</v>
      </c>
      <c r="E722" s="179">
        <f>D722/C722</f>
        <v>1.06666666666667</v>
      </c>
      <c r="F722" s="176"/>
    </row>
    <row r="723" spans="1:6" ht="24" customHeight="1">
      <c r="A723" s="53">
        <v>2110502</v>
      </c>
      <c r="B723" s="195" t="s">
        <v>659</v>
      </c>
      <c r="C723" s="177">
        <v>0</v>
      </c>
      <c r="D723" s="178">
        <f t="shared" si="32"/>
        <v>0</v>
      </c>
      <c r="E723" s="179"/>
      <c r="F723" s="176"/>
    </row>
    <row r="724" spans="1:6" ht="24" customHeight="1">
      <c r="A724" s="53">
        <v>2110503</v>
      </c>
      <c r="B724" s="195" t="s">
        <v>660</v>
      </c>
      <c r="C724" s="177">
        <v>0</v>
      </c>
      <c r="D724" s="178">
        <f t="shared" si="32"/>
        <v>0</v>
      </c>
      <c r="E724" s="179"/>
      <c r="F724" s="176"/>
    </row>
    <row r="725" spans="1:6" ht="24" customHeight="1">
      <c r="A725" s="53">
        <v>2110506</v>
      </c>
      <c r="B725" s="195" t="s">
        <v>661</v>
      </c>
      <c r="C725" s="177">
        <v>0</v>
      </c>
      <c r="D725" s="178">
        <f t="shared" si="32"/>
        <v>0</v>
      </c>
      <c r="E725" s="179"/>
      <c r="F725" s="176"/>
    </row>
    <row r="726" spans="1:6" ht="24" customHeight="1">
      <c r="A726" s="53">
        <v>2110507</v>
      </c>
      <c r="B726" s="195" t="s">
        <v>662</v>
      </c>
      <c r="C726" s="177">
        <v>134</v>
      </c>
      <c r="D726" s="178">
        <v>140</v>
      </c>
      <c r="E726" s="179">
        <f>D726/C726</f>
        <v>1.0447761194029801</v>
      </c>
      <c r="F726" s="176"/>
    </row>
    <row r="727" spans="1:6" ht="24" customHeight="1">
      <c r="A727" s="53">
        <v>2110599</v>
      </c>
      <c r="B727" s="195" t="s">
        <v>663</v>
      </c>
      <c r="C727" s="177">
        <v>175</v>
      </c>
      <c r="D727" s="178">
        <v>180</v>
      </c>
      <c r="E727" s="179">
        <f>D727/C727</f>
        <v>1.02857142857143</v>
      </c>
      <c r="F727" s="176"/>
    </row>
    <row r="728" spans="1:6" ht="24" customHeight="1">
      <c r="A728" s="53">
        <v>21106</v>
      </c>
      <c r="B728" s="195" t="s">
        <v>664</v>
      </c>
      <c r="C728" s="183">
        <f>SUM(C729:C733)</f>
        <v>0</v>
      </c>
      <c r="D728" s="178">
        <f t="shared" ref="D728:D740" si="33">C728*1.03</f>
        <v>0</v>
      </c>
      <c r="E728" s="179"/>
      <c r="F728" s="176"/>
    </row>
    <row r="729" spans="1:6" ht="24" customHeight="1">
      <c r="A729" s="53">
        <v>2110602</v>
      </c>
      <c r="B729" s="195" t="s">
        <v>665</v>
      </c>
      <c r="C729" s="177"/>
      <c r="D729" s="178">
        <f t="shared" si="33"/>
        <v>0</v>
      </c>
      <c r="E729" s="179"/>
      <c r="F729" s="176"/>
    </row>
    <row r="730" spans="1:6" ht="24" customHeight="1">
      <c r="A730" s="53">
        <v>2110603</v>
      </c>
      <c r="B730" s="195" t="s">
        <v>666</v>
      </c>
      <c r="C730" s="177"/>
      <c r="D730" s="178">
        <f t="shared" si="33"/>
        <v>0</v>
      </c>
      <c r="E730" s="179"/>
      <c r="F730" s="176"/>
    </row>
    <row r="731" spans="1:6" ht="24" customHeight="1">
      <c r="A731" s="53">
        <v>2110604</v>
      </c>
      <c r="B731" s="195" t="s">
        <v>667</v>
      </c>
      <c r="C731" s="177"/>
      <c r="D731" s="178">
        <f t="shared" si="33"/>
        <v>0</v>
      </c>
      <c r="E731" s="179"/>
      <c r="F731" s="176"/>
    </row>
    <row r="732" spans="1:6" ht="24" customHeight="1">
      <c r="A732" s="53">
        <v>2110605</v>
      </c>
      <c r="B732" s="195" t="s">
        <v>668</v>
      </c>
      <c r="C732" s="177"/>
      <c r="D732" s="178">
        <f t="shared" si="33"/>
        <v>0</v>
      </c>
      <c r="E732" s="179"/>
      <c r="F732" s="176"/>
    </row>
    <row r="733" spans="1:6" ht="24" customHeight="1">
      <c r="A733" s="53">
        <v>2110699</v>
      </c>
      <c r="B733" s="195" t="s">
        <v>669</v>
      </c>
      <c r="C733" s="177"/>
      <c r="D733" s="178">
        <f t="shared" si="33"/>
        <v>0</v>
      </c>
      <c r="E733" s="179"/>
      <c r="F733" s="176"/>
    </row>
    <row r="734" spans="1:6" ht="24" customHeight="1">
      <c r="A734" s="53">
        <v>21107</v>
      </c>
      <c r="B734" s="195" t="s">
        <v>670</v>
      </c>
      <c r="C734" s="183">
        <f>SUM(C735:C736)</f>
        <v>0</v>
      </c>
      <c r="D734" s="178">
        <f t="shared" si="33"/>
        <v>0</v>
      </c>
      <c r="E734" s="179"/>
      <c r="F734" s="176"/>
    </row>
    <row r="735" spans="1:6" ht="24" customHeight="1">
      <c r="A735" s="53">
        <v>2110704</v>
      </c>
      <c r="B735" s="195" t="s">
        <v>671</v>
      </c>
      <c r="C735" s="177"/>
      <c r="D735" s="178">
        <f t="shared" si="33"/>
        <v>0</v>
      </c>
      <c r="E735" s="179"/>
      <c r="F735" s="176"/>
    </row>
    <row r="736" spans="1:6" ht="24" customHeight="1">
      <c r="A736" s="53">
        <v>2110799</v>
      </c>
      <c r="B736" s="195" t="s">
        <v>672</v>
      </c>
      <c r="C736" s="177"/>
      <c r="D736" s="178">
        <f t="shared" si="33"/>
        <v>0</v>
      </c>
      <c r="E736" s="179"/>
      <c r="F736" s="176"/>
    </row>
    <row r="737" spans="1:6" ht="24" customHeight="1">
      <c r="A737" s="53">
        <v>21108</v>
      </c>
      <c r="B737" s="195" t="s">
        <v>673</v>
      </c>
      <c r="C737" s="183">
        <f>SUM(C738:C739)</f>
        <v>0</v>
      </c>
      <c r="D737" s="178">
        <f t="shared" si="33"/>
        <v>0</v>
      </c>
      <c r="E737" s="179"/>
      <c r="F737" s="176"/>
    </row>
    <row r="738" spans="1:6" ht="24" customHeight="1">
      <c r="A738" s="53">
        <v>2110804</v>
      </c>
      <c r="B738" s="195" t="s">
        <v>674</v>
      </c>
      <c r="C738" s="177"/>
      <c r="D738" s="178">
        <f t="shared" si="33"/>
        <v>0</v>
      </c>
      <c r="E738" s="179"/>
      <c r="F738" s="176"/>
    </row>
    <row r="739" spans="1:6" ht="24" customHeight="1">
      <c r="A739" s="53">
        <v>2110899</v>
      </c>
      <c r="B739" s="195" t="s">
        <v>675</v>
      </c>
      <c r="C739" s="177"/>
      <c r="D739" s="178">
        <f t="shared" si="33"/>
        <v>0</v>
      </c>
      <c r="E739" s="179"/>
      <c r="F739" s="176"/>
    </row>
    <row r="740" spans="1:6" ht="24" customHeight="1">
      <c r="A740" s="53">
        <v>21109</v>
      </c>
      <c r="B740" s="195" t="s">
        <v>676</v>
      </c>
      <c r="C740" s="177"/>
      <c r="D740" s="178">
        <f t="shared" si="33"/>
        <v>0</v>
      </c>
      <c r="E740" s="179"/>
      <c r="F740" s="176"/>
    </row>
    <row r="741" spans="1:6" ht="24" customHeight="1">
      <c r="A741" s="53">
        <v>21110</v>
      </c>
      <c r="B741" s="195" t="s">
        <v>677</v>
      </c>
      <c r="C741" s="177">
        <v>58</v>
      </c>
      <c r="D741" s="178">
        <v>60</v>
      </c>
      <c r="E741" s="179">
        <f>D741/C741</f>
        <v>1.0344827586206899</v>
      </c>
      <c r="F741" s="176"/>
    </row>
    <row r="742" spans="1:6" ht="24" customHeight="1">
      <c r="A742" s="53">
        <v>21111</v>
      </c>
      <c r="B742" s="195" t="s">
        <v>678</v>
      </c>
      <c r="C742" s="183">
        <f>SUM(C743:C747)</f>
        <v>64</v>
      </c>
      <c r="D742" s="183">
        <f>SUM(D743:D747)</f>
        <v>66</v>
      </c>
      <c r="E742" s="179">
        <f>D742/C742</f>
        <v>1.03125</v>
      </c>
      <c r="F742" s="176"/>
    </row>
    <row r="743" spans="1:6" ht="24" customHeight="1">
      <c r="A743" s="53">
        <v>2111101</v>
      </c>
      <c r="B743" s="195" t="s">
        <v>679</v>
      </c>
      <c r="C743" s="177">
        <v>14</v>
      </c>
      <c r="D743" s="178">
        <v>16</v>
      </c>
      <c r="E743" s="179">
        <f>D743/C743</f>
        <v>1.1428571428571399</v>
      </c>
      <c r="F743" s="176"/>
    </row>
    <row r="744" spans="1:6" ht="24" customHeight="1">
      <c r="A744" s="53">
        <v>2111102</v>
      </c>
      <c r="B744" s="195" t="s">
        <v>680</v>
      </c>
      <c r="C744" s="177">
        <v>20</v>
      </c>
      <c r="D744" s="178">
        <v>20</v>
      </c>
      <c r="E744" s="179">
        <f>D744/C744</f>
        <v>1</v>
      </c>
      <c r="F744" s="176"/>
    </row>
    <row r="745" spans="1:6" ht="24" customHeight="1">
      <c r="A745" s="53">
        <v>2111103</v>
      </c>
      <c r="B745" s="195" t="s">
        <v>681</v>
      </c>
      <c r="C745" s="177">
        <v>0</v>
      </c>
      <c r="D745" s="178">
        <f t="shared" ref="D745:D764" si="34">C745*1.03</f>
        <v>0</v>
      </c>
      <c r="E745" s="179"/>
      <c r="F745" s="176"/>
    </row>
    <row r="746" spans="1:6" ht="24" customHeight="1">
      <c r="A746" s="53">
        <v>2111104</v>
      </c>
      <c r="B746" s="195" t="s">
        <v>682</v>
      </c>
      <c r="C746" s="177">
        <v>0</v>
      </c>
      <c r="D746" s="178">
        <f t="shared" si="34"/>
        <v>0</v>
      </c>
      <c r="E746" s="179"/>
      <c r="F746" s="176"/>
    </row>
    <row r="747" spans="1:6" ht="24" customHeight="1">
      <c r="A747" s="53">
        <v>2111199</v>
      </c>
      <c r="B747" s="195" t="s">
        <v>683</v>
      </c>
      <c r="C747" s="177">
        <v>30</v>
      </c>
      <c r="D747" s="178">
        <v>30</v>
      </c>
      <c r="E747" s="179">
        <f>D747/C747</f>
        <v>1</v>
      </c>
      <c r="F747" s="176"/>
    </row>
    <row r="748" spans="1:6" ht="24" customHeight="1">
      <c r="A748" s="53">
        <v>21112</v>
      </c>
      <c r="B748" s="195" t="s">
        <v>684</v>
      </c>
      <c r="C748" s="177">
        <v>68</v>
      </c>
      <c r="D748" s="178">
        <v>70</v>
      </c>
      <c r="E748" s="179">
        <f>D748/C748</f>
        <v>1.02941176470588</v>
      </c>
      <c r="F748" s="176"/>
    </row>
    <row r="749" spans="1:6" ht="24" customHeight="1">
      <c r="A749" s="53">
        <v>21113</v>
      </c>
      <c r="B749" s="195" t="s">
        <v>685</v>
      </c>
      <c r="C749" s="177"/>
      <c r="D749" s="178">
        <f t="shared" si="34"/>
        <v>0</v>
      </c>
      <c r="E749" s="179"/>
      <c r="F749" s="176"/>
    </row>
    <row r="750" spans="1:6" ht="24" customHeight="1">
      <c r="A750" s="53">
        <v>21114</v>
      </c>
      <c r="B750" s="195" t="s">
        <v>686</v>
      </c>
      <c r="C750" s="183">
        <f>SUM(C751:C764)</f>
        <v>0</v>
      </c>
      <c r="D750" s="178">
        <f t="shared" si="34"/>
        <v>0</v>
      </c>
      <c r="E750" s="179"/>
      <c r="F750" s="176"/>
    </row>
    <row r="751" spans="1:6" ht="24" customHeight="1">
      <c r="A751" s="53">
        <v>2111401</v>
      </c>
      <c r="B751" s="195" t="s">
        <v>128</v>
      </c>
      <c r="C751" s="177"/>
      <c r="D751" s="178">
        <f t="shared" si="34"/>
        <v>0</v>
      </c>
      <c r="E751" s="179"/>
      <c r="F751" s="176"/>
    </row>
    <row r="752" spans="1:6" ht="24" customHeight="1">
      <c r="A752" s="53">
        <v>2111402</v>
      </c>
      <c r="B752" s="195" t="s">
        <v>129</v>
      </c>
      <c r="C752" s="177"/>
      <c r="D752" s="178">
        <f t="shared" si="34"/>
        <v>0</v>
      </c>
      <c r="E752" s="179"/>
      <c r="F752" s="176"/>
    </row>
    <row r="753" spans="1:6" ht="24" customHeight="1">
      <c r="A753" s="53">
        <v>2111403</v>
      </c>
      <c r="B753" s="195" t="s">
        <v>130</v>
      </c>
      <c r="C753" s="177"/>
      <c r="D753" s="178">
        <f t="shared" si="34"/>
        <v>0</v>
      </c>
      <c r="E753" s="179"/>
      <c r="F753" s="176"/>
    </row>
    <row r="754" spans="1:6" ht="24" customHeight="1">
      <c r="A754" s="53">
        <v>2111404</v>
      </c>
      <c r="B754" s="195" t="s">
        <v>687</v>
      </c>
      <c r="C754" s="177"/>
      <c r="D754" s="178">
        <f t="shared" si="34"/>
        <v>0</v>
      </c>
      <c r="E754" s="179"/>
      <c r="F754" s="176"/>
    </row>
    <row r="755" spans="1:6" ht="24" customHeight="1">
      <c r="A755" s="53">
        <v>2111405</v>
      </c>
      <c r="B755" s="195" t="s">
        <v>688</v>
      </c>
      <c r="C755" s="177"/>
      <c r="D755" s="178">
        <f t="shared" si="34"/>
        <v>0</v>
      </c>
      <c r="E755" s="179"/>
      <c r="F755" s="176"/>
    </row>
    <row r="756" spans="1:6" ht="24" customHeight="1">
      <c r="A756" s="53">
        <v>2111406</v>
      </c>
      <c r="B756" s="195" t="s">
        <v>689</v>
      </c>
      <c r="C756" s="177"/>
      <c r="D756" s="178">
        <f t="shared" si="34"/>
        <v>0</v>
      </c>
      <c r="E756" s="179"/>
      <c r="F756" s="176"/>
    </row>
    <row r="757" spans="1:6" ht="24" customHeight="1">
      <c r="A757" s="53">
        <v>2111407</v>
      </c>
      <c r="B757" s="195" t="s">
        <v>690</v>
      </c>
      <c r="C757" s="177"/>
      <c r="D757" s="178">
        <f t="shared" si="34"/>
        <v>0</v>
      </c>
      <c r="E757" s="179"/>
      <c r="F757" s="176"/>
    </row>
    <row r="758" spans="1:6" ht="24" customHeight="1">
      <c r="A758" s="53">
        <v>2111408</v>
      </c>
      <c r="B758" s="195" t="s">
        <v>691</v>
      </c>
      <c r="C758" s="177"/>
      <c r="D758" s="178">
        <f t="shared" si="34"/>
        <v>0</v>
      </c>
      <c r="E758" s="179"/>
      <c r="F758" s="176"/>
    </row>
    <row r="759" spans="1:6" ht="24" customHeight="1">
      <c r="A759" s="53">
        <v>2111409</v>
      </c>
      <c r="B759" s="195" t="s">
        <v>692</v>
      </c>
      <c r="C759" s="177"/>
      <c r="D759" s="178">
        <f t="shared" si="34"/>
        <v>0</v>
      </c>
      <c r="E759" s="179"/>
      <c r="F759" s="176"/>
    </row>
    <row r="760" spans="1:6" ht="24" customHeight="1">
      <c r="A760" s="53">
        <v>2111410</v>
      </c>
      <c r="B760" s="195" t="s">
        <v>693</v>
      </c>
      <c r="C760" s="177"/>
      <c r="D760" s="178">
        <f t="shared" si="34"/>
        <v>0</v>
      </c>
      <c r="E760" s="179"/>
      <c r="F760" s="176"/>
    </row>
    <row r="761" spans="1:6" ht="24" customHeight="1">
      <c r="A761" s="53">
        <v>2111411</v>
      </c>
      <c r="B761" s="195" t="s">
        <v>169</v>
      </c>
      <c r="C761" s="177"/>
      <c r="D761" s="178">
        <f t="shared" si="34"/>
        <v>0</v>
      </c>
      <c r="E761" s="179"/>
      <c r="F761" s="176"/>
    </row>
    <row r="762" spans="1:6" ht="24" customHeight="1">
      <c r="A762" s="53">
        <v>2111413</v>
      </c>
      <c r="B762" s="195" t="s">
        <v>694</v>
      </c>
      <c r="C762" s="177"/>
      <c r="D762" s="178">
        <f t="shared" si="34"/>
        <v>0</v>
      </c>
      <c r="E762" s="179"/>
      <c r="F762" s="176"/>
    </row>
    <row r="763" spans="1:6" ht="24" customHeight="1">
      <c r="A763" s="53">
        <v>2111450</v>
      </c>
      <c r="B763" s="195" t="s">
        <v>137</v>
      </c>
      <c r="C763" s="177"/>
      <c r="D763" s="178">
        <f t="shared" si="34"/>
        <v>0</v>
      </c>
      <c r="E763" s="179"/>
      <c r="F763" s="176"/>
    </row>
    <row r="764" spans="1:6" ht="24" customHeight="1">
      <c r="A764" s="53">
        <v>2111499</v>
      </c>
      <c r="B764" s="195" t="s">
        <v>695</v>
      </c>
      <c r="C764" s="177"/>
      <c r="D764" s="178">
        <f t="shared" si="34"/>
        <v>0</v>
      </c>
      <c r="E764" s="179"/>
      <c r="F764" s="176"/>
    </row>
    <row r="765" spans="1:6" ht="24" customHeight="1">
      <c r="A765" s="53">
        <v>21199</v>
      </c>
      <c r="B765" s="195" t="s">
        <v>696</v>
      </c>
      <c r="C765" s="177">
        <v>1190</v>
      </c>
      <c r="D765" s="178">
        <v>960</v>
      </c>
      <c r="E765" s="179">
        <f>D765/C765</f>
        <v>0.80672268907563005</v>
      </c>
      <c r="F765" s="176"/>
    </row>
    <row r="766" spans="1:6" ht="24" customHeight="1">
      <c r="A766" s="53">
        <v>212</v>
      </c>
      <c r="B766" s="195" t="s">
        <v>697</v>
      </c>
      <c r="C766" s="177">
        <f>SUM(C767,C778,C779,C782,C783,C784)</f>
        <v>6059</v>
      </c>
      <c r="D766" s="177">
        <f>SUM(D767,D778,D779,D782,D783,D784)</f>
        <v>6870</v>
      </c>
      <c r="E766" s="179">
        <f>D766/C766</f>
        <v>1.1338504703746499</v>
      </c>
      <c r="F766" s="176"/>
    </row>
    <row r="767" spans="1:6" ht="24" customHeight="1">
      <c r="A767" s="53">
        <v>21201</v>
      </c>
      <c r="B767" s="195" t="s">
        <v>698</v>
      </c>
      <c r="C767" s="183">
        <f>SUM(C768:C777)</f>
        <v>3169</v>
      </c>
      <c r="D767" s="183">
        <f>SUM(D768:D777)</f>
        <v>3263</v>
      </c>
      <c r="E767" s="179">
        <f>D767/C767</f>
        <v>1.0296623540549099</v>
      </c>
      <c r="F767" s="176"/>
    </row>
    <row r="768" spans="1:6" ht="24" customHeight="1">
      <c r="A768" s="53">
        <v>2120101</v>
      </c>
      <c r="B768" s="195" t="s">
        <v>128</v>
      </c>
      <c r="C768" s="177">
        <v>2083</v>
      </c>
      <c r="D768" s="178">
        <v>2115</v>
      </c>
      <c r="E768" s="179">
        <f>D768/C768</f>
        <v>1.0153624579932801</v>
      </c>
      <c r="F768" s="176"/>
    </row>
    <row r="769" spans="1:6" ht="24" customHeight="1">
      <c r="A769" s="53">
        <v>2120102</v>
      </c>
      <c r="B769" s="195" t="s">
        <v>129</v>
      </c>
      <c r="C769" s="177">
        <v>0</v>
      </c>
      <c r="D769" s="178">
        <f t="shared" ref="D769:D776" si="35">C769*1.03</f>
        <v>0</v>
      </c>
      <c r="E769" s="179"/>
      <c r="F769" s="176"/>
    </row>
    <row r="770" spans="1:6" ht="24" customHeight="1">
      <c r="A770" s="53">
        <v>2120103</v>
      </c>
      <c r="B770" s="195" t="s">
        <v>130</v>
      </c>
      <c r="C770" s="177">
        <v>0</v>
      </c>
      <c r="D770" s="178">
        <f t="shared" si="35"/>
        <v>0</v>
      </c>
      <c r="E770" s="179"/>
      <c r="F770" s="176"/>
    </row>
    <row r="771" spans="1:6" ht="24" customHeight="1">
      <c r="A771" s="53">
        <v>2120104</v>
      </c>
      <c r="B771" s="195" t="s">
        <v>699</v>
      </c>
      <c r="C771" s="177">
        <v>183</v>
      </c>
      <c r="D771" s="178">
        <v>208</v>
      </c>
      <c r="E771" s="179">
        <f>D771/C771</f>
        <v>1.1366120218579201</v>
      </c>
      <c r="F771" s="176"/>
    </row>
    <row r="772" spans="1:6" ht="24" customHeight="1">
      <c r="A772" s="53">
        <v>2120105</v>
      </c>
      <c r="B772" s="195" t="s">
        <v>700</v>
      </c>
      <c r="C772" s="177">
        <v>0</v>
      </c>
      <c r="D772" s="178">
        <f t="shared" si="35"/>
        <v>0</v>
      </c>
      <c r="E772" s="179"/>
      <c r="F772" s="176"/>
    </row>
    <row r="773" spans="1:6" ht="24" customHeight="1">
      <c r="A773" s="53">
        <v>2120106</v>
      </c>
      <c r="B773" s="195" t="s">
        <v>701</v>
      </c>
      <c r="C773" s="177">
        <v>0</v>
      </c>
      <c r="D773" s="178">
        <f t="shared" si="35"/>
        <v>0</v>
      </c>
      <c r="E773" s="179"/>
      <c r="F773" s="176"/>
    </row>
    <row r="774" spans="1:6" ht="24" customHeight="1">
      <c r="A774" s="53">
        <v>2120107</v>
      </c>
      <c r="B774" s="195" t="s">
        <v>702</v>
      </c>
      <c r="C774" s="177">
        <v>0</v>
      </c>
      <c r="D774" s="178">
        <f t="shared" si="35"/>
        <v>0</v>
      </c>
      <c r="E774" s="179"/>
      <c r="F774" s="176"/>
    </row>
    <row r="775" spans="1:6" ht="24" customHeight="1">
      <c r="A775" s="53">
        <v>2120109</v>
      </c>
      <c r="B775" s="195" t="s">
        <v>703</v>
      </c>
      <c r="C775" s="177">
        <v>0</v>
      </c>
      <c r="D775" s="178">
        <f t="shared" si="35"/>
        <v>0</v>
      </c>
      <c r="E775" s="179"/>
      <c r="F775" s="176"/>
    </row>
    <row r="776" spans="1:6" ht="24" customHeight="1">
      <c r="A776" s="53">
        <v>2120110</v>
      </c>
      <c r="B776" s="195" t="s">
        <v>704</v>
      </c>
      <c r="C776" s="177">
        <v>0</v>
      </c>
      <c r="D776" s="178">
        <f t="shared" si="35"/>
        <v>0</v>
      </c>
      <c r="E776" s="179"/>
      <c r="F776" s="176"/>
    </row>
    <row r="777" spans="1:6" ht="24" customHeight="1">
      <c r="A777" s="53">
        <v>2120199</v>
      </c>
      <c r="B777" s="195" t="s">
        <v>705</v>
      </c>
      <c r="C777" s="177">
        <v>903</v>
      </c>
      <c r="D777" s="178">
        <v>940</v>
      </c>
      <c r="E777" s="179">
        <f t="shared" ref="E777:E836" si="36">D777/C777</f>
        <v>1.0409745293466199</v>
      </c>
      <c r="F777" s="176"/>
    </row>
    <row r="778" spans="1:6" ht="24" customHeight="1">
      <c r="A778" s="53">
        <v>21202</v>
      </c>
      <c r="B778" s="195" t="s">
        <v>706</v>
      </c>
      <c r="C778" s="177">
        <v>350</v>
      </c>
      <c r="D778" s="178">
        <v>366</v>
      </c>
      <c r="E778" s="179">
        <f t="shared" si="36"/>
        <v>1.04571428571429</v>
      </c>
      <c r="F778" s="176"/>
    </row>
    <row r="779" spans="1:6" ht="24" customHeight="1">
      <c r="A779" s="53">
        <v>21203</v>
      </c>
      <c r="B779" s="195" t="s">
        <v>707</v>
      </c>
      <c r="C779" s="183">
        <f>SUM(C780:C781)</f>
        <v>1234</v>
      </c>
      <c r="D779" s="183">
        <f>SUM(D780:D781)</f>
        <v>1350</v>
      </c>
      <c r="E779" s="179">
        <f t="shared" si="36"/>
        <v>1.0940032414910901</v>
      </c>
      <c r="F779" s="176"/>
    </row>
    <row r="780" spans="1:6" ht="24" customHeight="1">
      <c r="A780" s="53">
        <v>2120303</v>
      </c>
      <c r="B780" s="195" t="s">
        <v>708</v>
      </c>
      <c r="C780" s="177">
        <v>849</v>
      </c>
      <c r="D780" s="178">
        <v>890</v>
      </c>
      <c r="E780" s="179">
        <f t="shared" si="36"/>
        <v>1.0482921083627801</v>
      </c>
      <c r="F780" s="176"/>
    </row>
    <row r="781" spans="1:6" ht="24" customHeight="1">
      <c r="A781" s="53">
        <v>2120399</v>
      </c>
      <c r="B781" s="195" t="s">
        <v>709</v>
      </c>
      <c r="C781" s="177">
        <v>385</v>
      </c>
      <c r="D781" s="178">
        <v>460</v>
      </c>
      <c r="E781" s="179">
        <f t="shared" si="36"/>
        <v>1.1948051948051901</v>
      </c>
      <c r="F781" s="176"/>
    </row>
    <row r="782" spans="1:6" ht="24" customHeight="1">
      <c r="A782" s="53">
        <v>21205</v>
      </c>
      <c r="B782" s="195" t="s">
        <v>710</v>
      </c>
      <c r="C782" s="177">
        <v>1055</v>
      </c>
      <c r="D782" s="178">
        <v>1323</v>
      </c>
      <c r="E782" s="179">
        <f t="shared" si="36"/>
        <v>1.25402843601896</v>
      </c>
      <c r="F782" s="176"/>
    </row>
    <row r="783" spans="1:6" ht="24" customHeight="1">
      <c r="A783" s="53">
        <v>21206</v>
      </c>
      <c r="B783" s="195" t="s">
        <v>711</v>
      </c>
      <c r="C783" s="177"/>
      <c r="D783" s="178">
        <f>C783*1.03</f>
        <v>0</v>
      </c>
      <c r="E783" s="179"/>
      <c r="F783" s="176"/>
    </row>
    <row r="784" spans="1:6" ht="24" customHeight="1">
      <c r="A784" s="53">
        <v>21299</v>
      </c>
      <c r="B784" s="195" t="s">
        <v>712</v>
      </c>
      <c r="C784" s="177">
        <v>251</v>
      </c>
      <c r="D784" s="178">
        <v>568</v>
      </c>
      <c r="E784" s="179">
        <f t="shared" si="36"/>
        <v>2.2629482071713101</v>
      </c>
      <c r="F784" s="176"/>
    </row>
    <row r="785" spans="1:6" ht="24" customHeight="1">
      <c r="A785" s="53">
        <v>213</v>
      </c>
      <c r="B785" s="195" t="s">
        <v>713</v>
      </c>
      <c r="C785" s="177">
        <f>SUM(C786,C812,C837,C865,C876,C883,C890,C893)</f>
        <v>48636</v>
      </c>
      <c r="D785" s="177">
        <f>SUM(D786,D812,D837,D865,D876,D883,D890,D893)</f>
        <v>48592</v>
      </c>
      <c r="E785" s="179">
        <f t="shared" si="36"/>
        <v>0.99909532033884396</v>
      </c>
      <c r="F785" s="176"/>
    </row>
    <row r="786" spans="1:6" ht="24" customHeight="1">
      <c r="A786" s="53">
        <v>21301</v>
      </c>
      <c r="B786" s="195" t="s">
        <v>714</v>
      </c>
      <c r="C786" s="183">
        <f>SUM(C787:C811)</f>
        <v>14019</v>
      </c>
      <c r="D786" s="183">
        <f>SUM(D787:D811)</f>
        <v>15472</v>
      </c>
      <c r="E786" s="179">
        <f t="shared" si="36"/>
        <v>1.10364505314216</v>
      </c>
      <c r="F786" s="176"/>
    </row>
    <row r="787" spans="1:6" ht="24" customHeight="1">
      <c r="A787" s="53">
        <v>2130101</v>
      </c>
      <c r="B787" s="195" t="s">
        <v>128</v>
      </c>
      <c r="C787" s="177">
        <v>4104</v>
      </c>
      <c r="D787" s="178">
        <v>4121</v>
      </c>
      <c r="E787" s="179">
        <f t="shared" si="36"/>
        <v>1.0041423001949299</v>
      </c>
      <c r="F787" s="176"/>
    </row>
    <row r="788" spans="1:6" ht="24" customHeight="1">
      <c r="A788" s="53">
        <v>2130102</v>
      </c>
      <c r="B788" s="195" t="s">
        <v>129</v>
      </c>
      <c r="C788" s="177">
        <v>114</v>
      </c>
      <c r="D788" s="178">
        <v>118</v>
      </c>
      <c r="E788" s="179">
        <f t="shared" si="36"/>
        <v>1.0350877192982499</v>
      </c>
      <c r="F788" s="176"/>
    </row>
    <row r="789" spans="1:6" ht="24" customHeight="1">
      <c r="A789" s="53">
        <v>2130103</v>
      </c>
      <c r="B789" s="195" t="s">
        <v>130</v>
      </c>
      <c r="C789" s="177">
        <v>0</v>
      </c>
      <c r="D789" s="178">
        <f>C789*1.03</f>
        <v>0</v>
      </c>
      <c r="E789" s="179"/>
      <c r="F789" s="176"/>
    </row>
    <row r="790" spans="1:6" ht="24" customHeight="1">
      <c r="A790" s="53">
        <v>2130104</v>
      </c>
      <c r="B790" s="195" t="s">
        <v>137</v>
      </c>
      <c r="C790" s="177">
        <v>394</v>
      </c>
      <c r="D790" s="178">
        <v>466</v>
      </c>
      <c r="E790" s="179">
        <f t="shared" si="36"/>
        <v>1.18274111675127</v>
      </c>
      <c r="F790" s="176"/>
    </row>
    <row r="791" spans="1:6" ht="24" customHeight="1">
      <c r="A791" s="53">
        <v>2130105</v>
      </c>
      <c r="B791" s="195" t="s">
        <v>715</v>
      </c>
      <c r="C791" s="177">
        <v>0</v>
      </c>
      <c r="D791" s="178">
        <f>C791*1.03</f>
        <v>0</v>
      </c>
      <c r="E791" s="179"/>
      <c r="F791" s="176"/>
    </row>
    <row r="792" spans="1:6" ht="24" customHeight="1">
      <c r="A792" s="53">
        <v>2130106</v>
      </c>
      <c r="B792" s="195" t="s">
        <v>716</v>
      </c>
      <c r="C792" s="177">
        <v>70</v>
      </c>
      <c r="D792" s="178">
        <v>72</v>
      </c>
      <c r="E792" s="179">
        <f t="shared" si="36"/>
        <v>1.02857142857143</v>
      </c>
      <c r="F792" s="176"/>
    </row>
    <row r="793" spans="1:6" ht="24" customHeight="1">
      <c r="A793" s="53">
        <v>2130108</v>
      </c>
      <c r="B793" s="195" t="s">
        <v>717</v>
      </c>
      <c r="C793" s="177">
        <v>1270</v>
      </c>
      <c r="D793" s="178">
        <v>1212</v>
      </c>
      <c r="E793" s="179">
        <f t="shared" si="36"/>
        <v>0.954330708661417</v>
      </c>
      <c r="F793" s="176"/>
    </row>
    <row r="794" spans="1:6" ht="24" customHeight="1">
      <c r="A794" s="53">
        <v>2130109</v>
      </c>
      <c r="B794" s="195" t="s">
        <v>718</v>
      </c>
      <c r="C794" s="177">
        <v>69</v>
      </c>
      <c r="D794" s="178">
        <v>70</v>
      </c>
      <c r="E794" s="179">
        <f t="shared" si="36"/>
        <v>1.01449275362319</v>
      </c>
      <c r="F794" s="176"/>
    </row>
    <row r="795" spans="1:6" ht="24" customHeight="1">
      <c r="A795" s="53">
        <v>2130110</v>
      </c>
      <c r="B795" s="195" t="s">
        <v>719</v>
      </c>
      <c r="C795" s="177">
        <v>20</v>
      </c>
      <c r="D795" s="178">
        <v>20</v>
      </c>
      <c r="E795" s="179">
        <f t="shared" si="36"/>
        <v>1</v>
      </c>
      <c r="F795" s="176"/>
    </row>
    <row r="796" spans="1:6" ht="24" customHeight="1">
      <c r="A796" s="53">
        <v>2130111</v>
      </c>
      <c r="B796" s="195" t="s">
        <v>720</v>
      </c>
      <c r="C796" s="177">
        <v>0</v>
      </c>
      <c r="D796" s="178">
        <f>C796*1.03</f>
        <v>0</v>
      </c>
      <c r="E796" s="179"/>
      <c r="F796" s="176"/>
    </row>
    <row r="797" spans="1:6" ht="24" customHeight="1">
      <c r="A797" s="53">
        <v>2130112</v>
      </c>
      <c r="B797" s="195" t="s">
        <v>721</v>
      </c>
      <c r="C797" s="177">
        <v>0</v>
      </c>
      <c r="D797" s="178">
        <f>C797*1.03</f>
        <v>0</v>
      </c>
      <c r="E797" s="179"/>
      <c r="F797" s="176"/>
    </row>
    <row r="798" spans="1:6" ht="24" customHeight="1">
      <c r="A798" s="53">
        <v>2130114</v>
      </c>
      <c r="B798" s="195" t="s">
        <v>722</v>
      </c>
      <c r="C798" s="177">
        <v>0</v>
      </c>
      <c r="D798" s="178">
        <f>C798*1.03</f>
        <v>0</v>
      </c>
      <c r="E798" s="179"/>
      <c r="F798" s="176"/>
    </row>
    <row r="799" spans="1:6" ht="24" customHeight="1">
      <c r="A799" s="53">
        <v>2130119</v>
      </c>
      <c r="B799" s="195" t="s">
        <v>723</v>
      </c>
      <c r="C799" s="177">
        <v>111</v>
      </c>
      <c r="D799" s="178">
        <v>117</v>
      </c>
      <c r="E799" s="179">
        <f t="shared" si="36"/>
        <v>1.0540540540540499</v>
      </c>
      <c r="F799" s="176"/>
    </row>
    <row r="800" spans="1:6" ht="24" customHeight="1">
      <c r="A800" s="53">
        <v>2130120</v>
      </c>
      <c r="B800" s="195" t="s">
        <v>724</v>
      </c>
      <c r="C800" s="177">
        <v>0</v>
      </c>
      <c r="D800" s="178">
        <f>C800*1.03</f>
        <v>0</v>
      </c>
      <c r="E800" s="179"/>
      <c r="F800" s="176"/>
    </row>
    <row r="801" spans="1:6" ht="24" customHeight="1">
      <c r="A801" s="53">
        <v>2130121</v>
      </c>
      <c r="B801" s="195" t="s">
        <v>725</v>
      </c>
      <c r="C801" s="177">
        <v>0</v>
      </c>
      <c r="D801" s="178">
        <f>C801*1.03</f>
        <v>0</v>
      </c>
      <c r="E801" s="179"/>
      <c r="F801" s="176"/>
    </row>
    <row r="802" spans="1:6" ht="24" customHeight="1">
      <c r="A802" s="53">
        <v>2130122</v>
      </c>
      <c r="B802" s="195" t="s">
        <v>726</v>
      </c>
      <c r="C802" s="177">
        <v>3292</v>
      </c>
      <c r="D802" s="178">
        <v>3100</v>
      </c>
      <c r="E802" s="179">
        <f t="shared" si="36"/>
        <v>0.94167679222357203</v>
      </c>
      <c r="F802" s="176"/>
    </row>
    <row r="803" spans="1:6" ht="24" customHeight="1">
      <c r="A803" s="53">
        <v>2130124</v>
      </c>
      <c r="B803" s="195" t="s">
        <v>727</v>
      </c>
      <c r="C803" s="177">
        <v>8</v>
      </c>
      <c r="D803" s="178">
        <v>8</v>
      </c>
      <c r="E803" s="179">
        <f t="shared" si="36"/>
        <v>1</v>
      </c>
      <c r="F803" s="176"/>
    </row>
    <row r="804" spans="1:6" ht="24" customHeight="1">
      <c r="A804" s="53">
        <v>2130125</v>
      </c>
      <c r="B804" s="195" t="s">
        <v>728</v>
      </c>
      <c r="C804" s="177">
        <v>59</v>
      </c>
      <c r="D804" s="178">
        <v>60</v>
      </c>
      <c r="E804" s="179">
        <f t="shared" si="36"/>
        <v>1.0169491525423699</v>
      </c>
      <c r="F804" s="176"/>
    </row>
    <row r="805" spans="1:6" ht="24" customHeight="1">
      <c r="A805" s="53">
        <v>2130126</v>
      </c>
      <c r="B805" s="195" t="s">
        <v>729</v>
      </c>
      <c r="C805" s="177">
        <v>176</v>
      </c>
      <c r="D805" s="178">
        <v>118</v>
      </c>
      <c r="E805" s="179">
        <f t="shared" si="36"/>
        <v>0.67045454545454497</v>
      </c>
      <c r="F805" s="176"/>
    </row>
    <row r="806" spans="1:6" ht="24" customHeight="1">
      <c r="A806" s="53">
        <v>2130135</v>
      </c>
      <c r="B806" s="195" t="s">
        <v>730</v>
      </c>
      <c r="C806" s="177">
        <v>593</v>
      </c>
      <c r="D806" s="178">
        <v>610</v>
      </c>
      <c r="E806" s="179">
        <f t="shared" si="36"/>
        <v>1.02866779089376</v>
      </c>
      <c r="F806" s="176"/>
    </row>
    <row r="807" spans="1:6" ht="24" customHeight="1">
      <c r="A807" s="53">
        <v>2130142</v>
      </c>
      <c r="B807" s="195" t="s">
        <v>731</v>
      </c>
      <c r="C807" s="177">
        <v>2097</v>
      </c>
      <c r="D807" s="178">
        <v>2610</v>
      </c>
      <c r="E807" s="179">
        <f t="shared" si="36"/>
        <v>1.2446351931330499</v>
      </c>
      <c r="F807" s="176"/>
    </row>
    <row r="808" spans="1:6" ht="24" customHeight="1">
      <c r="A808" s="53">
        <v>2130148</v>
      </c>
      <c r="B808" s="195" t="s">
        <v>732</v>
      </c>
      <c r="C808" s="177">
        <v>43</v>
      </c>
      <c r="D808" s="178">
        <v>50</v>
      </c>
      <c r="E808" s="179">
        <f t="shared" si="36"/>
        <v>1.16279069767442</v>
      </c>
      <c r="F808" s="176"/>
    </row>
    <row r="809" spans="1:6" ht="24" customHeight="1">
      <c r="A809" s="53">
        <v>2130152</v>
      </c>
      <c r="B809" s="195" t="s">
        <v>733</v>
      </c>
      <c r="C809" s="177">
        <v>29</v>
      </c>
      <c r="D809" s="178">
        <v>30</v>
      </c>
      <c r="E809" s="179">
        <f t="shared" si="36"/>
        <v>1.0344827586206899</v>
      </c>
      <c r="F809" s="176"/>
    </row>
    <row r="810" spans="1:6" ht="24" customHeight="1">
      <c r="A810" s="53">
        <v>2130153</v>
      </c>
      <c r="B810" s="195" t="s">
        <v>734</v>
      </c>
      <c r="C810" s="177">
        <v>40</v>
      </c>
      <c r="D810" s="178">
        <v>1040</v>
      </c>
      <c r="E810" s="179">
        <f t="shared" si="36"/>
        <v>26</v>
      </c>
      <c r="F810" s="176"/>
    </row>
    <row r="811" spans="1:6" ht="24" customHeight="1">
      <c r="A811" s="53">
        <v>2130199</v>
      </c>
      <c r="B811" s="195" t="s">
        <v>735</v>
      </c>
      <c r="C811" s="177">
        <v>1530</v>
      </c>
      <c r="D811" s="178">
        <v>1650</v>
      </c>
      <c r="E811" s="179">
        <f t="shared" si="36"/>
        <v>1.07843137254902</v>
      </c>
      <c r="F811" s="176"/>
    </row>
    <row r="812" spans="1:6" ht="24" customHeight="1">
      <c r="A812" s="53">
        <v>21302</v>
      </c>
      <c r="B812" s="195" t="s">
        <v>736</v>
      </c>
      <c r="C812" s="183">
        <f>SUM(C813:C836)</f>
        <v>4259</v>
      </c>
      <c r="D812" s="183">
        <f>SUM(D813:D836)</f>
        <v>4064</v>
      </c>
      <c r="E812" s="179">
        <f t="shared" si="36"/>
        <v>0.95421460436722205</v>
      </c>
      <c r="F812" s="176"/>
    </row>
    <row r="813" spans="1:6" ht="24" customHeight="1">
      <c r="A813" s="53">
        <v>2130201</v>
      </c>
      <c r="B813" s="195" t="s">
        <v>128</v>
      </c>
      <c r="C813" s="177">
        <v>2215</v>
      </c>
      <c r="D813" s="178">
        <v>2100</v>
      </c>
      <c r="E813" s="179">
        <f t="shared" si="36"/>
        <v>0.94808126410835203</v>
      </c>
      <c r="F813" s="176"/>
    </row>
    <row r="814" spans="1:6" ht="24" customHeight="1">
      <c r="A814" s="53">
        <v>2130202</v>
      </c>
      <c r="B814" s="195" t="s">
        <v>129</v>
      </c>
      <c r="C814" s="177">
        <v>0</v>
      </c>
      <c r="D814" s="178">
        <f>C814*1.03</f>
        <v>0</v>
      </c>
      <c r="E814" s="179"/>
      <c r="F814" s="176"/>
    </row>
    <row r="815" spans="1:6" ht="24" customHeight="1">
      <c r="A815" s="53">
        <v>2130203</v>
      </c>
      <c r="B815" s="195" t="s">
        <v>130</v>
      </c>
      <c r="C815" s="177">
        <v>0</v>
      </c>
      <c r="D815" s="178">
        <f>C815*1.03</f>
        <v>0</v>
      </c>
      <c r="E815" s="179"/>
      <c r="F815" s="176"/>
    </row>
    <row r="816" spans="1:6" ht="24" customHeight="1">
      <c r="A816" s="53">
        <v>2130204</v>
      </c>
      <c r="B816" s="195" t="s">
        <v>737</v>
      </c>
      <c r="C816" s="177">
        <v>0</v>
      </c>
      <c r="D816" s="178">
        <f>C816*1.03</f>
        <v>0</v>
      </c>
      <c r="E816" s="179"/>
      <c r="F816" s="176"/>
    </row>
    <row r="817" spans="1:6" ht="24" customHeight="1">
      <c r="A817" s="53">
        <v>2130205</v>
      </c>
      <c r="B817" s="195" t="s">
        <v>738</v>
      </c>
      <c r="C817" s="177">
        <v>217</v>
      </c>
      <c r="D817" s="178">
        <v>233</v>
      </c>
      <c r="E817" s="179">
        <f t="shared" si="36"/>
        <v>1.07373271889401</v>
      </c>
      <c r="F817" s="176"/>
    </row>
    <row r="818" spans="1:6" ht="24" customHeight="1">
      <c r="A818" s="53">
        <v>2130206</v>
      </c>
      <c r="B818" s="195" t="s">
        <v>739</v>
      </c>
      <c r="C818" s="177">
        <v>10</v>
      </c>
      <c r="D818" s="178">
        <v>10</v>
      </c>
      <c r="E818" s="179">
        <f t="shared" si="36"/>
        <v>1</v>
      </c>
      <c r="F818" s="176"/>
    </row>
    <row r="819" spans="1:6" ht="24" customHeight="1">
      <c r="A819" s="53">
        <v>2130207</v>
      </c>
      <c r="B819" s="195" t="s">
        <v>740</v>
      </c>
      <c r="C819" s="177">
        <v>248</v>
      </c>
      <c r="D819" s="178">
        <v>266</v>
      </c>
      <c r="E819" s="179">
        <f t="shared" si="36"/>
        <v>1.07258064516129</v>
      </c>
      <c r="F819" s="176"/>
    </row>
    <row r="820" spans="1:6" ht="24" customHeight="1">
      <c r="A820" s="53">
        <v>2130209</v>
      </c>
      <c r="B820" s="195" t="s">
        <v>741</v>
      </c>
      <c r="C820" s="177">
        <v>287</v>
      </c>
      <c r="D820" s="178">
        <v>255</v>
      </c>
      <c r="E820" s="179">
        <f t="shared" si="36"/>
        <v>0.888501742160279</v>
      </c>
      <c r="F820" s="176"/>
    </row>
    <row r="821" spans="1:6" ht="24" customHeight="1">
      <c r="A821" s="53">
        <v>2130210</v>
      </c>
      <c r="B821" s="195" t="s">
        <v>742</v>
      </c>
      <c r="C821" s="177">
        <v>6</v>
      </c>
      <c r="D821" s="178">
        <v>6</v>
      </c>
      <c r="E821" s="179">
        <f t="shared" si="36"/>
        <v>1</v>
      </c>
      <c r="F821" s="176"/>
    </row>
    <row r="822" spans="1:6" ht="24" customHeight="1">
      <c r="A822" s="53">
        <v>2130211</v>
      </c>
      <c r="B822" s="195" t="s">
        <v>743</v>
      </c>
      <c r="C822" s="177">
        <v>97</v>
      </c>
      <c r="D822" s="178">
        <v>82</v>
      </c>
      <c r="E822" s="179">
        <f t="shared" si="36"/>
        <v>0.84536082474226804</v>
      </c>
      <c r="F822" s="176"/>
    </row>
    <row r="823" spans="1:6" ht="24" customHeight="1">
      <c r="A823" s="53">
        <v>2130212</v>
      </c>
      <c r="B823" s="195" t="s">
        <v>744</v>
      </c>
      <c r="C823" s="177">
        <v>136</v>
      </c>
      <c r="D823" s="178">
        <v>144</v>
      </c>
      <c r="E823" s="179">
        <f t="shared" si="36"/>
        <v>1.0588235294117601</v>
      </c>
      <c r="F823" s="176"/>
    </row>
    <row r="824" spans="1:6" ht="24" customHeight="1">
      <c r="A824" s="53">
        <v>2130213</v>
      </c>
      <c r="B824" s="195" t="s">
        <v>745</v>
      </c>
      <c r="C824" s="177">
        <v>0</v>
      </c>
      <c r="D824" s="178">
        <f t="shared" ref="D824:D831" si="37">C824*1.03</f>
        <v>0</v>
      </c>
      <c r="E824" s="179"/>
      <c r="F824" s="176"/>
    </row>
    <row r="825" spans="1:6" ht="24" customHeight="1">
      <c r="A825" s="53">
        <v>2130217</v>
      </c>
      <c r="B825" s="195" t="s">
        <v>746</v>
      </c>
      <c r="C825" s="177">
        <v>0</v>
      </c>
      <c r="D825" s="178">
        <f t="shared" si="37"/>
        <v>0</v>
      </c>
      <c r="E825" s="179"/>
      <c r="F825" s="176"/>
    </row>
    <row r="826" spans="1:6" ht="24" customHeight="1">
      <c r="A826" s="53">
        <v>2130220</v>
      </c>
      <c r="B826" s="195" t="s">
        <v>747</v>
      </c>
      <c r="C826" s="177">
        <v>0</v>
      </c>
      <c r="D826" s="178">
        <f t="shared" si="37"/>
        <v>0</v>
      </c>
      <c r="E826" s="179"/>
      <c r="F826" s="176"/>
    </row>
    <row r="827" spans="1:6" ht="24" customHeight="1">
      <c r="A827" s="53">
        <v>2130221</v>
      </c>
      <c r="B827" s="195" t="s">
        <v>748</v>
      </c>
      <c r="C827" s="177">
        <v>0</v>
      </c>
      <c r="D827" s="178">
        <f t="shared" si="37"/>
        <v>0</v>
      </c>
      <c r="E827" s="179"/>
      <c r="F827" s="176"/>
    </row>
    <row r="828" spans="1:6" ht="24" customHeight="1">
      <c r="A828" s="53">
        <v>2130223</v>
      </c>
      <c r="B828" s="195" t="s">
        <v>749</v>
      </c>
      <c r="C828" s="177">
        <v>0</v>
      </c>
      <c r="D828" s="178">
        <f t="shared" si="37"/>
        <v>0</v>
      </c>
      <c r="E828" s="179"/>
      <c r="F828" s="176"/>
    </row>
    <row r="829" spans="1:6" ht="24" customHeight="1">
      <c r="A829" s="53">
        <v>2130226</v>
      </c>
      <c r="B829" s="195" t="s">
        <v>750</v>
      </c>
      <c r="C829" s="177">
        <v>0</v>
      </c>
      <c r="D829" s="178">
        <f t="shared" si="37"/>
        <v>0</v>
      </c>
      <c r="E829" s="179"/>
      <c r="F829" s="176"/>
    </row>
    <row r="830" spans="1:6" ht="24" customHeight="1">
      <c r="A830" s="53">
        <v>2130227</v>
      </c>
      <c r="B830" s="195" t="s">
        <v>751</v>
      </c>
      <c r="C830" s="177">
        <v>0</v>
      </c>
      <c r="D830" s="178">
        <f t="shared" si="37"/>
        <v>0</v>
      </c>
      <c r="E830" s="179"/>
      <c r="F830" s="176"/>
    </row>
    <row r="831" spans="1:6" ht="24" customHeight="1">
      <c r="A831" s="53">
        <v>2130232</v>
      </c>
      <c r="B831" s="195" t="s">
        <v>752</v>
      </c>
      <c r="C831" s="177">
        <v>0</v>
      </c>
      <c r="D831" s="178">
        <f t="shared" si="37"/>
        <v>0</v>
      </c>
      <c r="E831" s="179"/>
      <c r="F831" s="176"/>
    </row>
    <row r="832" spans="1:6" ht="24" customHeight="1">
      <c r="A832" s="53">
        <v>2130234</v>
      </c>
      <c r="B832" s="195" t="s">
        <v>753</v>
      </c>
      <c r="C832" s="177">
        <v>15</v>
      </c>
      <c r="D832" s="178">
        <v>16</v>
      </c>
      <c r="E832" s="179">
        <f t="shared" si="36"/>
        <v>1.06666666666667</v>
      </c>
      <c r="F832" s="176"/>
    </row>
    <row r="833" spans="1:6" ht="24" customHeight="1">
      <c r="A833" s="53">
        <v>2130235</v>
      </c>
      <c r="B833" s="195" t="s">
        <v>754</v>
      </c>
      <c r="C833" s="177">
        <v>98</v>
      </c>
      <c r="D833" s="178">
        <v>100</v>
      </c>
      <c r="E833" s="179">
        <f t="shared" si="36"/>
        <v>1.0204081632653099</v>
      </c>
      <c r="F833" s="176"/>
    </row>
    <row r="834" spans="1:6" ht="24" customHeight="1">
      <c r="A834" s="53">
        <v>2130236</v>
      </c>
      <c r="B834" s="195" t="s">
        <v>755</v>
      </c>
      <c r="C834" s="177">
        <v>0</v>
      </c>
      <c r="D834" s="178">
        <f t="shared" ref="D834:D840" si="38">C834*1.03</f>
        <v>0</v>
      </c>
      <c r="E834" s="179"/>
      <c r="F834" s="176"/>
    </row>
    <row r="835" spans="1:6" ht="24" customHeight="1">
      <c r="A835" s="53">
        <v>2130237</v>
      </c>
      <c r="B835" s="195" t="s">
        <v>721</v>
      </c>
      <c r="C835" s="177">
        <v>0</v>
      </c>
      <c r="D835" s="178">
        <f t="shared" si="38"/>
        <v>0</v>
      </c>
      <c r="E835" s="179"/>
      <c r="F835" s="176"/>
    </row>
    <row r="836" spans="1:6" ht="24" customHeight="1">
      <c r="A836" s="53">
        <v>2130299</v>
      </c>
      <c r="B836" s="195" t="s">
        <v>756</v>
      </c>
      <c r="C836" s="177">
        <v>930</v>
      </c>
      <c r="D836" s="178">
        <v>852</v>
      </c>
      <c r="E836" s="179">
        <f t="shared" si="36"/>
        <v>0.91612903225806497</v>
      </c>
      <c r="F836" s="176"/>
    </row>
    <row r="837" spans="1:6" ht="24" customHeight="1">
      <c r="A837" s="53">
        <v>21303</v>
      </c>
      <c r="B837" s="195" t="s">
        <v>757</v>
      </c>
      <c r="C837" s="183">
        <f>SUM(C838:C864)</f>
        <v>7797</v>
      </c>
      <c r="D837" s="183">
        <f>SUM(D838:D864)</f>
        <v>7628</v>
      </c>
      <c r="E837" s="179">
        <f t="shared" ref="E837:E898" si="39">D837/C837</f>
        <v>0.97832499679363905</v>
      </c>
      <c r="F837" s="176"/>
    </row>
    <row r="838" spans="1:6" ht="24" customHeight="1">
      <c r="A838" s="53">
        <v>2130301</v>
      </c>
      <c r="B838" s="195" t="s">
        <v>128</v>
      </c>
      <c r="C838" s="177">
        <v>1649</v>
      </c>
      <c r="D838" s="178">
        <v>1598</v>
      </c>
      <c r="E838" s="179">
        <f t="shared" si="39"/>
        <v>0.96907216494845405</v>
      </c>
      <c r="F838" s="176"/>
    </row>
    <row r="839" spans="1:6" ht="24" customHeight="1">
      <c r="A839" s="53">
        <v>2130302</v>
      </c>
      <c r="B839" s="195" t="s">
        <v>129</v>
      </c>
      <c r="C839" s="177">
        <v>0</v>
      </c>
      <c r="D839" s="178">
        <f t="shared" si="38"/>
        <v>0</v>
      </c>
      <c r="E839" s="179"/>
      <c r="F839" s="176"/>
    </row>
    <row r="840" spans="1:6" ht="24" customHeight="1">
      <c r="A840" s="53">
        <v>2130303</v>
      </c>
      <c r="B840" s="195" t="s">
        <v>130</v>
      </c>
      <c r="C840" s="177">
        <v>0</v>
      </c>
      <c r="D840" s="178">
        <f t="shared" si="38"/>
        <v>0</v>
      </c>
      <c r="E840" s="179"/>
      <c r="F840" s="176"/>
    </row>
    <row r="841" spans="1:6" ht="24" customHeight="1">
      <c r="A841" s="53">
        <v>2130304</v>
      </c>
      <c r="B841" s="195" t="s">
        <v>758</v>
      </c>
      <c r="C841" s="177">
        <v>31</v>
      </c>
      <c r="D841" s="178">
        <v>32</v>
      </c>
      <c r="E841" s="179">
        <f t="shared" si="39"/>
        <v>1.0322580645161299</v>
      </c>
      <c r="F841" s="176"/>
    </row>
    <row r="842" spans="1:6" ht="24" customHeight="1">
      <c r="A842" s="53">
        <v>2130305</v>
      </c>
      <c r="B842" s="195" t="s">
        <v>759</v>
      </c>
      <c r="C842" s="177">
        <v>1195</v>
      </c>
      <c r="D842" s="178">
        <v>1120</v>
      </c>
      <c r="E842" s="179">
        <f t="shared" si="39"/>
        <v>0.93723849372384904</v>
      </c>
      <c r="F842" s="176"/>
    </row>
    <row r="843" spans="1:6" ht="24" customHeight="1">
      <c r="A843" s="53">
        <v>2130306</v>
      </c>
      <c r="B843" s="195" t="s">
        <v>760</v>
      </c>
      <c r="C843" s="177">
        <v>92</v>
      </c>
      <c r="D843" s="178">
        <v>90</v>
      </c>
      <c r="E843" s="179">
        <f t="shared" si="39"/>
        <v>0.97826086956521696</v>
      </c>
      <c r="F843" s="176"/>
    </row>
    <row r="844" spans="1:6" ht="24" customHeight="1">
      <c r="A844" s="53">
        <v>2130307</v>
      </c>
      <c r="B844" s="195" t="s">
        <v>761</v>
      </c>
      <c r="C844" s="177">
        <v>0</v>
      </c>
      <c r="D844" s="178">
        <f>C844*1.03</f>
        <v>0</v>
      </c>
      <c r="E844" s="179"/>
      <c r="F844" s="176"/>
    </row>
    <row r="845" spans="1:6" ht="24" customHeight="1">
      <c r="A845" s="53">
        <v>2130308</v>
      </c>
      <c r="B845" s="195" t="s">
        <v>762</v>
      </c>
      <c r="C845" s="177">
        <v>45</v>
      </c>
      <c r="D845" s="178">
        <v>47</v>
      </c>
      <c r="E845" s="179">
        <f t="shared" si="39"/>
        <v>1.0444444444444401</v>
      </c>
      <c r="F845" s="176"/>
    </row>
    <row r="846" spans="1:6" ht="24" customHeight="1">
      <c r="A846" s="53">
        <v>2130309</v>
      </c>
      <c r="B846" s="195" t="s">
        <v>763</v>
      </c>
      <c r="C846" s="177">
        <v>0</v>
      </c>
      <c r="D846" s="178">
        <f>C846*1.03</f>
        <v>0</v>
      </c>
      <c r="E846" s="179"/>
      <c r="F846" s="176"/>
    </row>
    <row r="847" spans="1:6" ht="24" customHeight="1">
      <c r="A847" s="53">
        <v>2130310</v>
      </c>
      <c r="B847" s="195" t="s">
        <v>764</v>
      </c>
      <c r="C847" s="177">
        <v>0</v>
      </c>
      <c r="D847" s="178">
        <f>C847*1.03</f>
        <v>0</v>
      </c>
      <c r="E847" s="179"/>
      <c r="F847" s="176"/>
    </row>
    <row r="848" spans="1:6" ht="24" customHeight="1">
      <c r="A848" s="53">
        <v>2130311</v>
      </c>
      <c r="B848" s="195" t="s">
        <v>765</v>
      </c>
      <c r="C848" s="177">
        <v>13</v>
      </c>
      <c r="D848" s="178">
        <v>10</v>
      </c>
      <c r="E848" s="179">
        <f t="shared" si="39"/>
        <v>0.76923076923076905</v>
      </c>
      <c r="F848" s="176"/>
    </row>
    <row r="849" spans="1:6" ht="24" customHeight="1">
      <c r="A849" s="53">
        <v>2130312</v>
      </c>
      <c r="B849" s="195" t="s">
        <v>766</v>
      </c>
      <c r="C849" s="177">
        <v>0</v>
      </c>
      <c r="D849" s="178">
        <f t="shared" ref="D849:D860" si="40">C849*1.03</f>
        <v>0</v>
      </c>
      <c r="E849" s="179"/>
      <c r="F849" s="176"/>
    </row>
    <row r="850" spans="1:6" ht="24" customHeight="1">
      <c r="A850" s="53">
        <v>2130313</v>
      </c>
      <c r="B850" s="195" t="s">
        <v>767</v>
      </c>
      <c r="C850" s="177">
        <v>3</v>
      </c>
      <c r="D850" s="178">
        <v>6</v>
      </c>
      <c r="E850" s="179">
        <f t="shared" si="39"/>
        <v>2</v>
      </c>
      <c r="F850" s="176"/>
    </row>
    <row r="851" spans="1:6" ht="24" customHeight="1">
      <c r="A851" s="53">
        <v>2130314</v>
      </c>
      <c r="B851" s="195" t="s">
        <v>768</v>
      </c>
      <c r="C851" s="177">
        <v>251</v>
      </c>
      <c r="D851" s="178">
        <v>255</v>
      </c>
      <c r="E851" s="179">
        <f t="shared" si="39"/>
        <v>1.0159362549800799</v>
      </c>
      <c r="F851" s="176"/>
    </row>
    <row r="852" spans="1:6" ht="24" customHeight="1">
      <c r="A852" s="53">
        <v>2130315</v>
      </c>
      <c r="B852" s="195" t="s">
        <v>769</v>
      </c>
      <c r="C852" s="177">
        <v>0</v>
      </c>
      <c r="D852" s="178">
        <f t="shared" si="40"/>
        <v>0</v>
      </c>
      <c r="E852" s="179"/>
      <c r="F852" s="176"/>
    </row>
    <row r="853" spans="1:6" ht="24" customHeight="1">
      <c r="A853" s="53">
        <v>2130316</v>
      </c>
      <c r="B853" s="195" t="s">
        <v>770</v>
      </c>
      <c r="C853" s="177">
        <v>1875</v>
      </c>
      <c r="D853" s="178">
        <v>1866</v>
      </c>
      <c r="E853" s="179">
        <f t="shared" si="39"/>
        <v>0.99519999999999997</v>
      </c>
      <c r="F853" s="176"/>
    </row>
    <row r="854" spans="1:6" ht="24" customHeight="1">
      <c r="A854" s="53">
        <v>2130317</v>
      </c>
      <c r="B854" s="195" t="s">
        <v>771</v>
      </c>
      <c r="C854" s="177">
        <v>0</v>
      </c>
      <c r="D854" s="178">
        <f t="shared" si="40"/>
        <v>0</v>
      </c>
      <c r="E854" s="179"/>
      <c r="F854" s="176"/>
    </row>
    <row r="855" spans="1:6" ht="24" customHeight="1">
      <c r="A855" s="53">
        <v>2130318</v>
      </c>
      <c r="B855" s="195" t="s">
        <v>772</v>
      </c>
      <c r="C855" s="177">
        <v>0</v>
      </c>
      <c r="D855" s="178">
        <f t="shared" si="40"/>
        <v>0</v>
      </c>
      <c r="E855" s="179"/>
      <c r="F855" s="176"/>
    </row>
    <row r="856" spans="1:6" ht="24" customHeight="1">
      <c r="A856" s="53">
        <v>2130319</v>
      </c>
      <c r="B856" s="195" t="s">
        <v>773</v>
      </c>
      <c r="C856" s="177">
        <v>0</v>
      </c>
      <c r="D856" s="178">
        <f t="shared" si="40"/>
        <v>0</v>
      </c>
      <c r="E856" s="179"/>
      <c r="F856" s="176"/>
    </row>
    <row r="857" spans="1:6" ht="24" customHeight="1">
      <c r="A857" s="53">
        <v>2130321</v>
      </c>
      <c r="B857" s="195" t="s">
        <v>774</v>
      </c>
      <c r="C857" s="177">
        <v>0</v>
      </c>
      <c r="D857" s="178">
        <f t="shared" si="40"/>
        <v>0</v>
      </c>
      <c r="E857" s="179"/>
      <c r="F857" s="176"/>
    </row>
    <row r="858" spans="1:6" ht="24" customHeight="1">
      <c r="A858" s="53">
        <v>2130322</v>
      </c>
      <c r="B858" s="195" t="s">
        <v>775</v>
      </c>
      <c r="C858" s="177">
        <v>0</v>
      </c>
      <c r="D858" s="178">
        <f t="shared" si="40"/>
        <v>0</v>
      </c>
      <c r="E858" s="179"/>
      <c r="F858" s="176"/>
    </row>
    <row r="859" spans="1:6" ht="24" customHeight="1">
      <c r="A859" s="53">
        <v>2130333</v>
      </c>
      <c r="B859" s="195" t="s">
        <v>749</v>
      </c>
      <c r="C859" s="177">
        <v>0</v>
      </c>
      <c r="D859" s="178">
        <f t="shared" si="40"/>
        <v>0</v>
      </c>
      <c r="E859" s="179"/>
      <c r="F859" s="176"/>
    </row>
    <row r="860" spans="1:6" ht="24" customHeight="1">
      <c r="A860" s="53">
        <v>2130334</v>
      </c>
      <c r="B860" s="195" t="s">
        <v>776</v>
      </c>
      <c r="C860" s="177">
        <v>0</v>
      </c>
      <c r="D860" s="178">
        <f t="shared" si="40"/>
        <v>0</v>
      </c>
      <c r="E860" s="179"/>
      <c r="F860" s="176"/>
    </row>
    <row r="861" spans="1:6" ht="24" customHeight="1">
      <c r="A861" s="53">
        <v>2130335</v>
      </c>
      <c r="B861" s="195" t="s">
        <v>777</v>
      </c>
      <c r="C861" s="177">
        <v>50</v>
      </c>
      <c r="D861" s="178">
        <v>60</v>
      </c>
      <c r="E861" s="179">
        <f t="shared" si="39"/>
        <v>1.2</v>
      </c>
      <c r="F861" s="176"/>
    </row>
    <row r="862" spans="1:6" ht="24" customHeight="1">
      <c r="A862" s="53">
        <v>2130336</v>
      </c>
      <c r="B862" s="195" t="s">
        <v>778</v>
      </c>
      <c r="C862" s="177">
        <v>0</v>
      </c>
      <c r="D862" s="178">
        <f t="shared" ref="D862:D868" si="41">C862*1.03</f>
        <v>0</v>
      </c>
      <c r="E862" s="179"/>
      <c r="F862" s="176"/>
    </row>
    <row r="863" spans="1:6" ht="24" customHeight="1">
      <c r="A863" s="53">
        <v>2130337</v>
      </c>
      <c r="B863" s="195" t="s">
        <v>779</v>
      </c>
      <c r="C863" s="177">
        <v>0</v>
      </c>
      <c r="D863" s="178">
        <f t="shared" si="41"/>
        <v>0</v>
      </c>
      <c r="E863" s="179"/>
      <c r="F863" s="176"/>
    </row>
    <row r="864" spans="1:6" ht="24" customHeight="1">
      <c r="A864" s="53">
        <v>2130399</v>
      </c>
      <c r="B864" s="195" t="s">
        <v>780</v>
      </c>
      <c r="C864" s="177">
        <v>2593</v>
      </c>
      <c r="D864" s="178">
        <v>2544</v>
      </c>
      <c r="E864" s="179">
        <f t="shared" si="39"/>
        <v>0.98110296953335896</v>
      </c>
      <c r="F864" s="176"/>
    </row>
    <row r="865" spans="1:6" ht="24" customHeight="1">
      <c r="A865" s="53">
        <v>21305</v>
      </c>
      <c r="B865" s="195" t="s">
        <v>781</v>
      </c>
      <c r="C865" s="183">
        <f>SUM(C866:C875)</f>
        <v>14122</v>
      </c>
      <c r="D865" s="183">
        <f>SUM(D866:D875)</f>
        <v>13076</v>
      </c>
      <c r="E865" s="179">
        <f t="shared" si="39"/>
        <v>0.92593117122220603</v>
      </c>
      <c r="F865" s="176"/>
    </row>
    <row r="866" spans="1:6" ht="24" customHeight="1">
      <c r="A866" s="53">
        <v>2130501</v>
      </c>
      <c r="B866" s="195" t="s">
        <v>128</v>
      </c>
      <c r="C866" s="177">
        <v>175</v>
      </c>
      <c r="D866" s="178">
        <v>188</v>
      </c>
      <c r="E866" s="179">
        <f t="shared" si="39"/>
        <v>1.0742857142857101</v>
      </c>
      <c r="F866" s="176"/>
    </row>
    <row r="867" spans="1:6" ht="24" customHeight="1">
      <c r="A867" s="53">
        <v>2130502</v>
      </c>
      <c r="B867" s="195" t="s">
        <v>129</v>
      </c>
      <c r="C867" s="177">
        <v>0</v>
      </c>
      <c r="D867" s="178">
        <f t="shared" si="41"/>
        <v>0</v>
      </c>
      <c r="E867" s="179"/>
      <c r="F867" s="176"/>
    </row>
    <row r="868" spans="1:6" ht="24" customHeight="1">
      <c r="A868" s="53">
        <v>2130503</v>
      </c>
      <c r="B868" s="195" t="s">
        <v>130</v>
      </c>
      <c r="C868" s="177">
        <v>0</v>
      </c>
      <c r="D868" s="178">
        <f t="shared" si="41"/>
        <v>0</v>
      </c>
      <c r="E868" s="179"/>
      <c r="F868" s="176"/>
    </row>
    <row r="869" spans="1:6" ht="24" customHeight="1">
      <c r="A869" s="53">
        <v>2130504</v>
      </c>
      <c r="B869" s="195" t="s">
        <v>782</v>
      </c>
      <c r="C869" s="177">
        <v>3775</v>
      </c>
      <c r="D869" s="178">
        <v>3088</v>
      </c>
      <c r="E869" s="179">
        <f t="shared" si="39"/>
        <v>0.81801324503311301</v>
      </c>
      <c r="F869" s="176"/>
    </row>
    <row r="870" spans="1:6" ht="24" customHeight="1">
      <c r="A870" s="53">
        <v>2130505</v>
      </c>
      <c r="B870" s="195" t="s">
        <v>783</v>
      </c>
      <c r="C870" s="177">
        <v>3639</v>
      </c>
      <c r="D870" s="178">
        <v>3245</v>
      </c>
      <c r="E870" s="179">
        <f t="shared" si="39"/>
        <v>0.89172849683979105</v>
      </c>
      <c r="F870" s="176"/>
    </row>
    <row r="871" spans="1:6" ht="24" customHeight="1">
      <c r="A871" s="53">
        <v>2130506</v>
      </c>
      <c r="B871" s="195" t="s">
        <v>784</v>
      </c>
      <c r="C871" s="177">
        <v>0</v>
      </c>
      <c r="D871" s="178">
        <f>C871*1.03</f>
        <v>0</v>
      </c>
      <c r="E871" s="179"/>
      <c r="F871" s="176"/>
    </row>
    <row r="872" spans="1:6" ht="24" customHeight="1">
      <c r="A872" s="53">
        <v>2130507</v>
      </c>
      <c r="B872" s="195" t="s">
        <v>785</v>
      </c>
      <c r="C872" s="177">
        <v>0</v>
      </c>
      <c r="D872" s="178">
        <f>C872*1.03</f>
        <v>0</v>
      </c>
      <c r="E872" s="179"/>
      <c r="F872" s="176"/>
    </row>
    <row r="873" spans="1:6" ht="24" customHeight="1">
      <c r="A873" s="53">
        <v>2130508</v>
      </c>
      <c r="B873" s="195" t="s">
        <v>786</v>
      </c>
      <c r="C873" s="177">
        <v>0</v>
      </c>
      <c r="D873" s="178">
        <f>C873*1.03</f>
        <v>0</v>
      </c>
      <c r="E873" s="179"/>
      <c r="F873" s="176"/>
    </row>
    <row r="874" spans="1:6" ht="24" customHeight="1">
      <c r="A874" s="53">
        <v>2130550</v>
      </c>
      <c r="B874" s="195" t="s">
        <v>787</v>
      </c>
      <c r="C874" s="177">
        <v>0</v>
      </c>
      <c r="D874" s="178">
        <f>C874*1.03</f>
        <v>0</v>
      </c>
      <c r="E874" s="179"/>
      <c r="F874" s="176"/>
    </row>
    <row r="875" spans="1:6" ht="24" customHeight="1">
      <c r="A875" s="53">
        <v>2130599</v>
      </c>
      <c r="B875" s="195" t="s">
        <v>788</v>
      </c>
      <c r="C875" s="177">
        <v>6533</v>
      </c>
      <c r="D875" s="178">
        <v>6555</v>
      </c>
      <c r="E875" s="179">
        <f t="shared" si="39"/>
        <v>1.0033675187509601</v>
      </c>
      <c r="F875" s="176"/>
    </row>
    <row r="876" spans="1:6" ht="24" customHeight="1">
      <c r="A876" s="53">
        <v>21307</v>
      </c>
      <c r="B876" s="195" t="s">
        <v>789</v>
      </c>
      <c r="C876" s="183">
        <f>SUM(C877:C882)</f>
        <v>5420</v>
      </c>
      <c r="D876" s="183">
        <f>SUM(D877:D882)</f>
        <v>5345</v>
      </c>
      <c r="E876" s="179">
        <f t="shared" si="39"/>
        <v>0.98616236162361604</v>
      </c>
      <c r="F876" s="176"/>
    </row>
    <row r="877" spans="1:6" ht="24" customHeight="1">
      <c r="A877" s="53">
        <v>2130701</v>
      </c>
      <c r="B877" s="195" t="s">
        <v>790</v>
      </c>
      <c r="C877" s="177">
        <v>731</v>
      </c>
      <c r="D877" s="178">
        <v>650</v>
      </c>
      <c r="E877" s="179">
        <f t="shared" si="39"/>
        <v>0.88919288645690797</v>
      </c>
      <c r="F877" s="176"/>
    </row>
    <row r="878" spans="1:6" ht="24" customHeight="1">
      <c r="A878" s="53">
        <v>2130704</v>
      </c>
      <c r="B878" s="195" t="s">
        <v>791</v>
      </c>
      <c r="C878" s="177">
        <v>0</v>
      </c>
      <c r="D878" s="178">
        <f>C878*1.03</f>
        <v>0</v>
      </c>
      <c r="E878" s="179"/>
      <c r="F878" s="176"/>
    </row>
    <row r="879" spans="1:6" ht="24" customHeight="1">
      <c r="A879" s="53">
        <v>2130705</v>
      </c>
      <c r="B879" s="195" t="s">
        <v>792</v>
      </c>
      <c r="C879" s="177">
        <v>4049</v>
      </c>
      <c r="D879" s="178">
        <v>4170</v>
      </c>
      <c r="E879" s="179">
        <f t="shared" si="39"/>
        <v>1.0298839219560401</v>
      </c>
      <c r="F879" s="176"/>
    </row>
    <row r="880" spans="1:6" ht="24" customHeight="1">
      <c r="A880" s="53">
        <v>2130706</v>
      </c>
      <c r="B880" s="195" t="s">
        <v>793</v>
      </c>
      <c r="C880" s="177">
        <v>440</v>
      </c>
      <c r="D880" s="178">
        <v>445</v>
      </c>
      <c r="E880" s="179">
        <f t="shared" si="39"/>
        <v>1.01136363636364</v>
      </c>
      <c r="F880" s="176"/>
    </row>
    <row r="881" spans="1:6" ht="24" customHeight="1">
      <c r="A881" s="53">
        <v>2130707</v>
      </c>
      <c r="B881" s="195" t="s">
        <v>794</v>
      </c>
      <c r="C881" s="177">
        <v>123</v>
      </c>
      <c r="D881" s="178">
        <v>0</v>
      </c>
      <c r="E881" s="179">
        <f t="shared" si="39"/>
        <v>0</v>
      </c>
      <c r="F881" s="176"/>
    </row>
    <row r="882" spans="1:6" ht="24" customHeight="1">
      <c r="A882" s="53">
        <v>2130799</v>
      </c>
      <c r="B882" s="195" t="s">
        <v>795</v>
      </c>
      <c r="C882" s="177">
        <v>77</v>
      </c>
      <c r="D882" s="178">
        <v>80</v>
      </c>
      <c r="E882" s="179">
        <f t="shared" si="39"/>
        <v>1.03896103896104</v>
      </c>
      <c r="F882" s="176"/>
    </row>
    <row r="883" spans="1:6" ht="24" customHeight="1">
      <c r="A883" s="53">
        <v>21308</v>
      </c>
      <c r="B883" s="195" t="s">
        <v>796</v>
      </c>
      <c r="C883" s="183">
        <f>SUM(C884:C889)</f>
        <v>1640</v>
      </c>
      <c r="D883" s="183">
        <f>SUM(D884:D889)</f>
        <v>1687</v>
      </c>
      <c r="E883" s="179">
        <f t="shared" si="39"/>
        <v>1.02865853658537</v>
      </c>
      <c r="F883" s="176"/>
    </row>
    <row r="884" spans="1:6" ht="24" customHeight="1">
      <c r="A884" s="53">
        <v>2130801</v>
      </c>
      <c r="B884" s="195" t="s">
        <v>797</v>
      </c>
      <c r="C884" s="177">
        <v>0</v>
      </c>
      <c r="D884" s="178">
        <f t="shared" ref="D884:D889" si="42">C884*1.03</f>
        <v>0</v>
      </c>
      <c r="E884" s="179"/>
      <c r="F884" s="176"/>
    </row>
    <row r="885" spans="1:6" ht="24" customHeight="1">
      <c r="A885" s="53">
        <v>2130802</v>
      </c>
      <c r="B885" s="195" t="s">
        <v>798</v>
      </c>
      <c r="C885" s="177">
        <v>0</v>
      </c>
      <c r="D885" s="178">
        <f t="shared" si="42"/>
        <v>0</v>
      </c>
      <c r="E885" s="179"/>
      <c r="F885" s="176"/>
    </row>
    <row r="886" spans="1:6" ht="24" customHeight="1">
      <c r="A886" s="53">
        <v>2130803</v>
      </c>
      <c r="B886" s="195" t="s">
        <v>799</v>
      </c>
      <c r="C886" s="177">
        <v>1497</v>
      </c>
      <c r="D886" s="178">
        <v>1542</v>
      </c>
      <c r="E886" s="179">
        <f t="shared" si="39"/>
        <v>1.03006012024048</v>
      </c>
      <c r="F886" s="176"/>
    </row>
    <row r="887" spans="1:6" ht="24" customHeight="1">
      <c r="A887" s="53">
        <v>2130804</v>
      </c>
      <c r="B887" s="195" t="s">
        <v>800</v>
      </c>
      <c r="C887" s="177">
        <v>143</v>
      </c>
      <c r="D887" s="178">
        <v>145</v>
      </c>
      <c r="E887" s="179">
        <f t="shared" si="39"/>
        <v>1.01398601398601</v>
      </c>
      <c r="F887" s="176"/>
    </row>
    <row r="888" spans="1:6" ht="24" customHeight="1">
      <c r="A888" s="53">
        <v>2130805</v>
      </c>
      <c r="B888" s="195" t="s">
        <v>801</v>
      </c>
      <c r="C888" s="177">
        <v>0</v>
      </c>
      <c r="D888" s="178">
        <f t="shared" si="42"/>
        <v>0</v>
      </c>
      <c r="E888" s="179"/>
      <c r="F888" s="176"/>
    </row>
    <row r="889" spans="1:6" ht="24" customHeight="1">
      <c r="A889" s="53">
        <v>2130899</v>
      </c>
      <c r="B889" s="195" t="s">
        <v>802</v>
      </c>
      <c r="C889" s="177">
        <v>0</v>
      </c>
      <c r="D889" s="178">
        <f t="shared" si="42"/>
        <v>0</v>
      </c>
      <c r="E889" s="179"/>
      <c r="F889" s="176"/>
    </row>
    <row r="890" spans="1:6" ht="24" customHeight="1">
      <c r="A890" s="53">
        <v>21309</v>
      </c>
      <c r="B890" s="195" t="s">
        <v>803</v>
      </c>
      <c r="C890" s="183">
        <f>SUM(C891:C892)</f>
        <v>807</v>
      </c>
      <c r="D890" s="183">
        <f>SUM(D891:D892)</f>
        <v>831</v>
      </c>
      <c r="E890" s="179">
        <f t="shared" si="39"/>
        <v>1.0297397769516701</v>
      </c>
      <c r="F890" s="176"/>
    </row>
    <row r="891" spans="1:6" ht="24" customHeight="1">
      <c r="A891" s="53">
        <v>2130901</v>
      </c>
      <c r="B891" s="195" t="s">
        <v>804</v>
      </c>
      <c r="C891" s="177">
        <v>0</v>
      </c>
      <c r="D891" s="178">
        <f>C891*1.03</f>
        <v>0</v>
      </c>
      <c r="E891" s="179"/>
      <c r="F891" s="176"/>
    </row>
    <row r="892" spans="1:6" ht="24" customHeight="1">
      <c r="A892" s="53">
        <v>2130999</v>
      </c>
      <c r="B892" s="195" t="s">
        <v>805</v>
      </c>
      <c r="C892" s="177">
        <v>807</v>
      </c>
      <c r="D892" s="178">
        <v>831</v>
      </c>
      <c r="E892" s="179">
        <f t="shared" si="39"/>
        <v>1.0297397769516701</v>
      </c>
      <c r="F892" s="176"/>
    </row>
    <row r="893" spans="1:6" ht="24" customHeight="1">
      <c r="A893" s="53">
        <v>21399</v>
      </c>
      <c r="B893" s="195" t="s">
        <v>806</v>
      </c>
      <c r="C893" s="183">
        <f>SUM(C894:C895)</f>
        <v>572</v>
      </c>
      <c r="D893" s="183">
        <f>SUM(D894:D895)</f>
        <v>489</v>
      </c>
      <c r="E893" s="179">
        <f t="shared" si="39"/>
        <v>0.85489510489510501</v>
      </c>
      <c r="F893" s="176"/>
    </row>
    <row r="894" spans="1:6" ht="24" customHeight="1">
      <c r="A894" s="53">
        <v>2139901</v>
      </c>
      <c r="B894" s="195" t="s">
        <v>807</v>
      </c>
      <c r="C894" s="177">
        <v>0</v>
      </c>
      <c r="D894" s="178">
        <f>C894*1.03</f>
        <v>0</v>
      </c>
      <c r="E894" s="179"/>
      <c r="F894" s="176"/>
    </row>
    <row r="895" spans="1:6" ht="24" customHeight="1">
      <c r="A895" s="53">
        <v>2139999</v>
      </c>
      <c r="B895" s="195" t="s">
        <v>808</v>
      </c>
      <c r="C895" s="177">
        <v>572</v>
      </c>
      <c r="D895" s="178">
        <v>489</v>
      </c>
      <c r="E895" s="179">
        <f t="shared" si="39"/>
        <v>0.85489510489510501</v>
      </c>
      <c r="F895" s="176"/>
    </row>
    <row r="896" spans="1:6" ht="24" customHeight="1">
      <c r="A896" s="53">
        <v>214</v>
      </c>
      <c r="B896" s="196" t="s">
        <v>809</v>
      </c>
      <c r="C896" s="177">
        <f>SUM(C897,C920,C930,C940,C945,C952,C957)</f>
        <v>5006</v>
      </c>
      <c r="D896" s="177">
        <f>SUM(D897,D920,D930,D940,D945,D952,D957)</f>
        <v>6273</v>
      </c>
      <c r="E896" s="179">
        <f t="shared" si="39"/>
        <v>1.25309628445865</v>
      </c>
      <c r="F896" s="176"/>
    </row>
    <row r="897" spans="1:6" ht="24" customHeight="1">
      <c r="A897" s="53">
        <v>21401</v>
      </c>
      <c r="B897" s="195" t="s">
        <v>810</v>
      </c>
      <c r="C897" s="183">
        <f>SUM(C898:C919)</f>
        <v>2059</v>
      </c>
      <c r="D897" s="183">
        <f>SUM(D898:D919)</f>
        <v>2548</v>
      </c>
      <c r="E897" s="179">
        <f t="shared" si="39"/>
        <v>1.2374939290917899</v>
      </c>
      <c r="F897" s="176"/>
    </row>
    <row r="898" spans="1:6" ht="24" customHeight="1">
      <c r="A898" s="53">
        <v>2140101</v>
      </c>
      <c r="B898" s="195" t="s">
        <v>128</v>
      </c>
      <c r="C898" s="177">
        <v>1230</v>
      </c>
      <c r="D898" s="178">
        <v>1400</v>
      </c>
      <c r="E898" s="179">
        <f t="shared" si="39"/>
        <v>1.13821138211382</v>
      </c>
      <c r="F898" s="176"/>
    </row>
    <row r="899" spans="1:6" ht="24" customHeight="1">
      <c r="A899" s="53">
        <v>2140102</v>
      </c>
      <c r="B899" s="195" t="s">
        <v>129</v>
      </c>
      <c r="C899" s="177">
        <v>0</v>
      </c>
      <c r="D899" s="178">
        <f t="shared" ref="D899:D905" si="43">C899*1.03</f>
        <v>0</v>
      </c>
      <c r="E899" s="179"/>
      <c r="F899" s="176"/>
    </row>
    <row r="900" spans="1:6" ht="24" customHeight="1">
      <c r="A900" s="53">
        <v>2140103</v>
      </c>
      <c r="B900" s="195" t="s">
        <v>130</v>
      </c>
      <c r="C900" s="177">
        <v>0</v>
      </c>
      <c r="D900" s="178">
        <f t="shared" si="43"/>
        <v>0</v>
      </c>
      <c r="E900" s="179"/>
      <c r="F900" s="176"/>
    </row>
    <row r="901" spans="1:6" ht="24" customHeight="1">
      <c r="A901" s="53">
        <v>2140104</v>
      </c>
      <c r="B901" s="195" t="s">
        <v>811</v>
      </c>
      <c r="C901" s="177">
        <v>447</v>
      </c>
      <c r="D901" s="178">
        <v>460</v>
      </c>
      <c r="E901" s="179">
        <f>D901/C901</f>
        <v>1.0290827740492201</v>
      </c>
      <c r="F901" s="176"/>
    </row>
    <row r="902" spans="1:6" ht="24" customHeight="1">
      <c r="A902" s="53">
        <v>2140106</v>
      </c>
      <c r="B902" s="195" t="s">
        <v>812</v>
      </c>
      <c r="C902" s="177">
        <v>219</v>
      </c>
      <c r="D902" s="178">
        <v>330</v>
      </c>
      <c r="E902" s="179">
        <f>D902/C902</f>
        <v>1.5068493150684901</v>
      </c>
      <c r="F902" s="176"/>
    </row>
    <row r="903" spans="1:6" ht="24" customHeight="1">
      <c r="A903" s="53">
        <v>2140109</v>
      </c>
      <c r="B903" s="195" t="s">
        <v>813</v>
      </c>
      <c r="C903" s="177">
        <v>0</v>
      </c>
      <c r="D903" s="178">
        <f t="shared" si="43"/>
        <v>0</v>
      </c>
      <c r="E903" s="179"/>
      <c r="F903" s="176"/>
    </row>
    <row r="904" spans="1:6" ht="24" customHeight="1">
      <c r="A904" s="53">
        <v>2140110</v>
      </c>
      <c r="B904" s="195" t="s">
        <v>814</v>
      </c>
      <c r="C904" s="177">
        <v>0</v>
      </c>
      <c r="D904" s="178">
        <f t="shared" si="43"/>
        <v>0</v>
      </c>
      <c r="E904" s="179"/>
      <c r="F904" s="176"/>
    </row>
    <row r="905" spans="1:6" ht="24" customHeight="1">
      <c r="A905" s="53">
        <v>2140111</v>
      </c>
      <c r="B905" s="195" t="s">
        <v>815</v>
      </c>
      <c r="C905" s="177">
        <v>0</v>
      </c>
      <c r="D905" s="178">
        <f t="shared" si="43"/>
        <v>0</v>
      </c>
      <c r="E905" s="179"/>
      <c r="F905" s="176"/>
    </row>
    <row r="906" spans="1:6" ht="24" customHeight="1">
      <c r="A906" s="53">
        <v>2140112</v>
      </c>
      <c r="B906" s="195" t="s">
        <v>816</v>
      </c>
      <c r="C906" s="177">
        <v>23</v>
      </c>
      <c r="D906" s="178">
        <v>169</v>
      </c>
      <c r="E906" s="179">
        <f>D906/C906</f>
        <v>7.3478260869565197</v>
      </c>
      <c r="F906" s="176"/>
    </row>
    <row r="907" spans="1:6" ht="24" customHeight="1">
      <c r="A907" s="53">
        <v>2140114</v>
      </c>
      <c r="B907" s="195" t="s">
        <v>817</v>
      </c>
      <c r="C907" s="177">
        <v>0</v>
      </c>
      <c r="D907" s="178">
        <f t="shared" ref="D907:D913" si="44">C907*1.03</f>
        <v>0</v>
      </c>
      <c r="E907" s="179"/>
      <c r="F907" s="176"/>
    </row>
    <row r="908" spans="1:6" ht="24" customHeight="1">
      <c r="A908" s="53">
        <v>2140122</v>
      </c>
      <c r="B908" s="195" t="s">
        <v>818</v>
      </c>
      <c r="C908" s="177">
        <v>0</v>
      </c>
      <c r="D908" s="178">
        <f t="shared" si="44"/>
        <v>0</v>
      </c>
      <c r="E908" s="179"/>
      <c r="F908" s="176"/>
    </row>
    <row r="909" spans="1:6" ht="24" customHeight="1">
      <c r="A909" s="53">
        <v>2140123</v>
      </c>
      <c r="B909" s="195" t="s">
        <v>819</v>
      </c>
      <c r="C909" s="177">
        <v>0</v>
      </c>
      <c r="D909" s="178">
        <f t="shared" si="44"/>
        <v>0</v>
      </c>
      <c r="E909" s="179"/>
      <c r="F909" s="176"/>
    </row>
    <row r="910" spans="1:6" ht="24" customHeight="1">
      <c r="A910" s="53">
        <v>2140127</v>
      </c>
      <c r="B910" s="195" t="s">
        <v>820</v>
      </c>
      <c r="C910" s="177">
        <v>0</v>
      </c>
      <c r="D910" s="178">
        <f t="shared" si="44"/>
        <v>0</v>
      </c>
      <c r="E910" s="179"/>
      <c r="F910" s="176"/>
    </row>
    <row r="911" spans="1:6" ht="24" customHeight="1">
      <c r="A911" s="53">
        <v>2140128</v>
      </c>
      <c r="B911" s="195" t="s">
        <v>821</v>
      </c>
      <c r="C911" s="177">
        <v>0</v>
      </c>
      <c r="D911" s="178">
        <f t="shared" si="44"/>
        <v>0</v>
      </c>
      <c r="E911" s="179"/>
      <c r="F911" s="176"/>
    </row>
    <row r="912" spans="1:6" ht="24" customHeight="1">
      <c r="A912" s="53">
        <v>2140129</v>
      </c>
      <c r="B912" s="195" t="s">
        <v>822</v>
      </c>
      <c r="C912" s="177">
        <v>0</v>
      </c>
      <c r="D912" s="178">
        <f t="shared" si="44"/>
        <v>0</v>
      </c>
      <c r="E912" s="179"/>
      <c r="F912" s="176"/>
    </row>
    <row r="913" spans="1:6" ht="24" customHeight="1">
      <c r="A913" s="53">
        <v>2140130</v>
      </c>
      <c r="B913" s="195" t="s">
        <v>823</v>
      </c>
      <c r="C913" s="177">
        <v>0</v>
      </c>
      <c r="D913" s="178">
        <f t="shared" si="44"/>
        <v>0</v>
      </c>
      <c r="E913" s="179"/>
      <c r="F913" s="176"/>
    </row>
    <row r="914" spans="1:6" ht="24" customHeight="1">
      <c r="A914" s="53">
        <v>2140131</v>
      </c>
      <c r="B914" s="195" t="s">
        <v>824</v>
      </c>
      <c r="C914" s="177">
        <v>92</v>
      </c>
      <c r="D914" s="178">
        <v>20</v>
      </c>
      <c r="E914" s="179">
        <f>D914/C914</f>
        <v>0.217391304347826</v>
      </c>
      <c r="F914" s="176"/>
    </row>
    <row r="915" spans="1:6" ht="24" customHeight="1">
      <c r="A915" s="53">
        <v>2140133</v>
      </c>
      <c r="B915" s="195" t="s">
        <v>825</v>
      </c>
      <c r="C915" s="177">
        <v>0</v>
      </c>
      <c r="D915" s="178">
        <f t="shared" ref="D915:D939" si="45">C915*1.03</f>
        <v>0</v>
      </c>
      <c r="E915" s="179"/>
      <c r="F915" s="176"/>
    </row>
    <row r="916" spans="1:6" ht="24" customHeight="1">
      <c r="A916" s="53">
        <v>2140136</v>
      </c>
      <c r="B916" s="195" t="s">
        <v>826</v>
      </c>
      <c r="C916" s="177">
        <v>25</v>
      </c>
      <c r="D916" s="178">
        <v>104</v>
      </c>
      <c r="E916" s="179">
        <f>D916/C916</f>
        <v>4.16</v>
      </c>
      <c r="F916" s="176"/>
    </row>
    <row r="917" spans="1:6" ht="24" customHeight="1">
      <c r="A917" s="53">
        <v>2140138</v>
      </c>
      <c r="B917" s="195" t="s">
        <v>827</v>
      </c>
      <c r="C917" s="177">
        <v>0</v>
      </c>
      <c r="D917" s="178">
        <f t="shared" si="45"/>
        <v>0</v>
      </c>
      <c r="E917" s="179"/>
      <c r="F917" s="176"/>
    </row>
    <row r="918" spans="1:6" ht="24" customHeight="1">
      <c r="A918" s="53">
        <v>2140139</v>
      </c>
      <c r="B918" s="195" t="s">
        <v>828</v>
      </c>
      <c r="C918" s="177">
        <v>23</v>
      </c>
      <c r="D918" s="178">
        <v>65</v>
      </c>
      <c r="E918" s="179">
        <f>D918/C918</f>
        <v>2.8260869565217401</v>
      </c>
      <c r="F918" s="176"/>
    </row>
    <row r="919" spans="1:6" ht="24" customHeight="1">
      <c r="A919" s="53">
        <v>2140199</v>
      </c>
      <c r="B919" s="195" t="s">
        <v>829</v>
      </c>
      <c r="C919" s="177">
        <v>0</v>
      </c>
      <c r="D919" s="178">
        <f t="shared" si="45"/>
        <v>0</v>
      </c>
      <c r="E919" s="179"/>
      <c r="F919" s="176"/>
    </row>
    <row r="920" spans="1:6" ht="24" customHeight="1">
      <c r="A920" s="53">
        <v>21402</v>
      </c>
      <c r="B920" s="195" t="s">
        <v>830</v>
      </c>
      <c r="C920" s="183">
        <f>SUM(C921:C929)</f>
        <v>0</v>
      </c>
      <c r="D920" s="178">
        <f t="shared" si="45"/>
        <v>0</v>
      </c>
      <c r="E920" s="179"/>
      <c r="F920" s="176"/>
    </row>
    <row r="921" spans="1:6" ht="24" customHeight="1">
      <c r="A921" s="53">
        <v>2140201</v>
      </c>
      <c r="B921" s="195" t="s">
        <v>128</v>
      </c>
      <c r="C921" s="177"/>
      <c r="D921" s="178">
        <f t="shared" si="45"/>
        <v>0</v>
      </c>
      <c r="E921" s="179"/>
      <c r="F921" s="176"/>
    </row>
    <row r="922" spans="1:6" ht="24" customHeight="1">
      <c r="A922" s="53">
        <v>2140202</v>
      </c>
      <c r="B922" s="195" t="s">
        <v>129</v>
      </c>
      <c r="C922" s="177"/>
      <c r="D922" s="178">
        <f t="shared" si="45"/>
        <v>0</v>
      </c>
      <c r="E922" s="179"/>
      <c r="F922" s="176"/>
    </row>
    <row r="923" spans="1:6" ht="24" customHeight="1">
      <c r="A923" s="53">
        <v>2140203</v>
      </c>
      <c r="B923" s="195" t="s">
        <v>130</v>
      </c>
      <c r="C923" s="177"/>
      <c r="D923" s="178">
        <f t="shared" si="45"/>
        <v>0</v>
      </c>
      <c r="E923" s="179"/>
      <c r="F923" s="176"/>
    </row>
    <row r="924" spans="1:6" ht="24" customHeight="1">
      <c r="A924" s="53">
        <v>2140204</v>
      </c>
      <c r="B924" s="195" t="s">
        <v>831</v>
      </c>
      <c r="C924" s="177"/>
      <c r="D924" s="178">
        <f t="shared" si="45"/>
        <v>0</v>
      </c>
      <c r="E924" s="179"/>
      <c r="F924" s="176"/>
    </row>
    <row r="925" spans="1:6" ht="24" customHeight="1">
      <c r="A925" s="53">
        <v>2140205</v>
      </c>
      <c r="B925" s="195" t="s">
        <v>832</v>
      </c>
      <c r="C925" s="177"/>
      <c r="D925" s="178">
        <f t="shared" si="45"/>
        <v>0</v>
      </c>
      <c r="E925" s="179"/>
      <c r="F925" s="176"/>
    </row>
    <row r="926" spans="1:6" ht="24" customHeight="1">
      <c r="A926" s="53">
        <v>2140206</v>
      </c>
      <c r="B926" s="195" t="s">
        <v>833</v>
      </c>
      <c r="C926" s="177"/>
      <c r="D926" s="178">
        <f t="shared" si="45"/>
        <v>0</v>
      </c>
      <c r="E926" s="179"/>
      <c r="F926" s="176"/>
    </row>
    <row r="927" spans="1:6" ht="24" customHeight="1">
      <c r="A927" s="53">
        <v>2140207</v>
      </c>
      <c r="B927" s="195" t="s">
        <v>834</v>
      </c>
      <c r="C927" s="177"/>
      <c r="D927" s="178">
        <f t="shared" si="45"/>
        <v>0</v>
      </c>
      <c r="E927" s="179"/>
      <c r="F927" s="176"/>
    </row>
    <row r="928" spans="1:6" ht="24" customHeight="1">
      <c r="A928" s="53">
        <v>2140208</v>
      </c>
      <c r="B928" s="195" t="s">
        <v>835</v>
      </c>
      <c r="C928" s="177"/>
      <c r="D928" s="178">
        <f t="shared" si="45"/>
        <v>0</v>
      </c>
      <c r="E928" s="179"/>
      <c r="F928" s="176"/>
    </row>
    <row r="929" spans="1:6" ht="24" customHeight="1">
      <c r="A929" s="53">
        <v>2140299</v>
      </c>
      <c r="B929" s="195" t="s">
        <v>836</v>
      </c>
      <c r="C929" s="177"/>
      <c r="D929" s="178">
        <f t="shared" si="45"/>
        <v>0</v>
      </c>
      <c r="E929" s="179"/>
      <c r="F929" s="176"/>
    </row>
    <row r="930" spans="1:6" ht="24" customHeight="1">
      <c r="A930" s="53">
        <v>21403</v>
      </c>
      <c r="B930" s="195" t="s">
        <v>837</v>
      </c>
      <c r="C930" s="183">
        <f>SUM(C931:C939)</f>
        <v>0</v>
      </c>
      <c r="D930" s="178">
        <f t="shared" si="45"/>
        <v>0</v>
      </c>
      <c r="E930" s="179"/>
      <c r="F930" s="176"/>
    </row>
    <row r="931" spans="1:6" ht="24" customHeight="1">
      <c r="A931" s="53">
        <v>2140301</v>
      </c>
      <c r="B931" s="195" t="s">
        <v>128</v>
      </c>
      <c r="C931" s="177"/>
      <c r="D931" s="178">
        <f t="shared" si="45"/>
        <v>0</v>
      </c>
      <c r="E931" s="179"/>
      <c r="F931" s="176"/>
    </row>
    <row r="932" spans="1:6" ht="24" customHeight="1">
      <c r="A932" s="53">
        <v>2140302</v>
      </c>
      <c r="B932" s="195" t="s">
        <v>129</v>
      </c>
      <c r="C932" s="177"/>
      <c r="D932" s="178">
        <f t="shared" si="45"/>
        <v>0</v>
      </c>
      <c r="E932" s="179"/>
      <c r="F932" s="176"/>
    </row>
    <row r="933" spans="1:6" ht="24" customHeight="1">
      <c r="A933" s="53">
        <v>2140303</v>
      </c>
      <c r="B933" s="195" t="s">
        <v>130</v>
      </c>
      <c r="C933" s="177"/>
      <c r="D933" s="178">
        <f t="shared" si="45"/>
        <v>0</v>
      </c>
      <c r="E933" s="179"/>
      <c r="F933" s="176"/>
    </row>
    <row r="934" spans="1:6" ht="24" customHeight="1">
      <c r="A934" s="53">
        <v>2140304</v>
      </c>
      <c r="B934" s="195" t="s">
        <v>838</v>
      </c>
      <c r="C934" s="177"/>
      <c r="D934" s="178">
        <f t="shared" si="45"/>
        <v>0</v>
      </c>
      <c r="E934" s="179"/>
      <c r="F934" s="176"/>
    </row>
    <row r="935" spans="1:6" ht="24" customHeight="1">
      <c r="A935" s="53">
        <v>2140305</v>
      </c>
      <c r="B935" s="195" t="s">
        <v>839</v>
      </c>
      <c r="C935" s="177"/>
      <c r="D935" s="178">
        <f t="shared" si="45"/>
        <v>0</v>
      </c>
      <c r="E935" s="179"/>
      <c r="F935" s="176"/>
    </row>
    <row r="936" spans="1:6" ht="24" customHeight="1">
      <c r="A936" s="53">
        <v>2140306</v>
      </c>
      <c r="B936" s="195" t="s">
        <v>840</v>
      </c>
      <c r="C936" s="177"/>
      <c r="D936" s="178">
        <f t="shared" si="45"/>
        <v>0</v>
      </c>
      <c r="E936" s="179"/>
      <c r="F936" s="176"/>
    </row>
    <row r="937" spans="1:6" ht="24" customHeight="1">
      <c r="A937" s="53">
        <v>2140307</v>
      </c>
      <c r="B937" s="195" t="s">
        <v>841</v>
      </c>
      <c r="C937" s="177"/>
      <c r="D937" s="178">
        <f t="shared" si="45"/>
        <v>0</v>
      </c>
      <c r="E937" s="179"/>
      <c r="F937" s="176"/>
    </row>
    <row r="938" spans="1:6" ht="24" customHeight="1">
      <c r="A938" s="53">
        <v>2140308</v>
      </c>
      <c r="B938" s="195" t="s">
        <v>842</v>
      </c>
      <c r="C938" s="177"/>
      <c r="D938" s="178">
        <f t="shared" si="45"/>
        <v>0</v>
      </c>
      <c r="E938" s="179"/>
      <c r="F938" s="176"/>
    </row>
    <row r="939" spans="1:6" ht="24" customHeight="1">
      <c r="A939" s="53">
        <v>2140399</v>
      </c>
      <c r="B939" s="195" t="s">
        <v>843</v>
      </c>
      <c r="C939" s="177"/>
      <c r="D939" s="178">
        <f t="shared" si="45"/>
        <v>0</v>
      </c>
      <c r="E939" s="179"/>
      <c r="F939" s="176"/>
    </row>
    <row r="940" spans="1:6" ht="24" customHeight="1">
      <c r="A940" s="53">
        <v>21404</v>
      </c>
      <c r="B940" s="195" t="s">
        <v>844</v>
      </c>
      <c r="C940" s="183">
        <f>SUM(C941:C944)</f>
        <v>1281</v>
      </c>
      <c r="D940" s="183">
        <f>SUM(D941:D944)</f>
        <v>1887</v>
      </c>
      <c r="E940" s="179">
        <f>D940/C940</f>
        <v>1.4730679156908699</v>
      </c>
      <c r="F940" s="176"/>
    </row>
    <row r="941" spans="1:6" ht="24" customHeight="1">
      <c r="A941" s="53">
        <v>2140401</v>
      </c>
      <c r="B941" s="195" t="s">
        <v>845</v>
      </c>
      <c r="C941" s="177">
        <v>221</v>
      </c>
      <c r="D941" s="178">
        <v>229</v>
      </c>
      <c r="E941" s="179">
        <f>D941/C941</f>
        <v>1.0361990950226201</v>
      </c>
      <c r="F941" s="176"/>
    </row>
    <row r="942" spans="1:6" ht="24" customHeight="1">
      <c r="A942" s="53">
        <v>2140402</v>
      </c>
      <c r="B942" s="195" t="s">
        <v>846</v>
      </c>
      <c r="C942" s="177">
        <v>709</v>
      </c>
      <c r="D942" s="178">
        <v>730</v>
      </c>
      <c r="E942" s="179">
        <f>D942/C942</f>
        <v>1.0296191819464</v>
      </c>
      <c r="F942" s="176"/>
    </row>
    <row r="943" spans="1:6" ht="24" customHeight="1">
      <c r="A943" s="53">
        <v>2140403</v>
      </c>
      <c r="B943" s="195" t="s">
        <v>847</v>
      </c>
      <c r="C943" s="177">
        <v>91</v>
      </c>
      <c r="D943" s="178">
        <v>94</v>
      </c>
      <c r="E943" s="179">
        <f>D943/C943</f>
        <v>1.03296703296703</v>
      </c>
      <c r="F943" s="176"/>
    </row>
    <row r="944" spans="1:6" ht="24" customHeight="1">
      <c r="A944" s="53">
        <v>2140499</v>
      </c>
      <c r="B944" s="195" t="s">
        <v>848</v>
      </c>
      <c r="C944" s="177">
        <v>260</v>
      </c>
      <c r="D944" s="178">
        <v>834</v>
      </c>
      <c r="E944" s="179">
        <f>D944/C944</f>
        <v>3.2076923076923101</v>
      </c>
      <c r="F944" s="176"/>
    </row>
    <row r="945" spans="1:6" ht="24" customHeight="1">
      <c r="A945" s="53">
        <v>21405</v>
      </c>
      <c r="B945" s="195" t="s">
        <v>849</v>
      </c>
      <c r="C945" s="183">
        <f>SUM(C946:C951)</f>
        <v>0</v>
      </c>
      <c r="D945" s="178">
        <f t="shared" ref="D945:D951" si="46">C945*1.03</f>
        <v>0</v>
      </c>
      <c r="E945" s="179"/>
      <c r="F945" s="176"/>
    </row>
    <row r="946" spans="1:6" ht="24" customHeight="1">
      <c r="A946" s="53">
        <v>2140501</v>
      </c>
      <c r="B946" s="195" t="s">
        <v>128</v>
      </c>
      <c r="C946" s="177"/>
      <c r="D946" s="178">
        <f t="shared" si="46"/>
        <v>0</v>
      </c>
      <c r="E946" s="179"/>
      <c r="F946" s="176"/>
    </row>
    <row r="947" spans="1:6" ht="24" customHeight="1">
      <c r="A947" s="53">
        <v>2140502</v>
      </c>
      <c r="B947" s="195" t="s">
        <v>129</v>
      </c>
      <c r="C947" s="177"/>
      <c r="D947" s="178">
        <f t="shared" si="46"/>
        <v>0</v>
      </c>
      <c r="E947" s="179"/>
      <c r="F947" s="176"/>
    </row>
    <row r="948" spans="1:6" ht="24" customHeight="1">
      <c r="A948" s="53">
        <v>2140503</v>
      </c>
      <c r="B948" s="195" t="s">
        <v>130</v>
      </c>
      <c r="C948" s="177"/>
      <c r="D948" s="178">
        <f t="shared" si="46"/>
        <v>0</v>
      </c>
      <c r="E948" s="179"/>
      <c r="F948" s="176"/>
    </row>
    <row r="949" spans="1:6" ht="24" customHeight="1">
      <c r="A949" s="53">
        <v>2140504</v>
      </c>
      <c r="B949" s="195" t="s">
        <v>835</v>
      </c>
      <c r="C949" s="177"/>
      <c r="D949" s="178">
        <f t="shared" si="46"/>
        <v>0</v>
      </c>
      <c r="E949" s="179"/>
      <c r="F949" s="176"/>
    </row>
    <row r="950" spans="1:6" ht="24" customHeight="1">
      <c r="A950" s="53">
        <v>2140505</v>
      </c>
      <c r="B950" s="195" t="s">
        <v>850</v>
      </c>
      <c r="C950" s="177"/>
      <c r="D950" s="178">
        <f t="shared" si="46"/>
        <v>0</v>
      </c>
      <c r="E950" s="179"/>
      <c r="F950" s="176"/>
    </row>
    <row r="951" spans="1:6" ht="24" customHeight="1">
      <c r="A951" s="53">
        <v>2140599</v>
      </c>
      <c r="B951" s="195" t="s">
        <v>851</v>
      </c>
      <c r="C951" s="177"/>
      <c r="D951" s="178">
        <f t="shared" si="46"/>
        <v>0</v>
      </c>
      <c r="E951" s="179"/>
      <c r="F951" s="176"/>
    </row>
    <row r="952" spans="1:6" ht="24" customHeight="1">
      <c r="A952" s="53">
        <v>21406</v>
      </c>
      <c r="B952" s="195" t="s">
        <v>852</v>
      </c>
      <c r="C952" s="183">
        <f>SUM(C953:C956)</f>
        <v>1648</v>
      </c>
      <c r="D952" s="183">
        <f>SUM(D953:D956)</f>
        <v>1820</v>
      </c>
      <c r="E952" s="179">
        <f>D952/C952</f>
        <v>1.1043689320388399</v>
      </c>
      <c r="F952" s="176"/>
    </row>
    <row r="953" spans="1:6" ht="24" customHeight="1">
      <c r="A953" s="53">
        <v>2140601</v>
      </c>
      <c r="B953" s="195" t="s">
        <v>853</v>
      </c>
      <c r="C953" s="177">
        <v>1588</v>
      </c>
      <c r="D953" s="178">
        <v>1760</v>
      </c>
      <c r="E953" s="179">
        <f>D953/C953</f>
        <v>1.10831234256927</v>
      </c>
      <c r="F953" s="176"/>
    </row>
    <row r="954" spans="1:6" ht="24" customHeight="1">
      <c r="A954" s="53">
        <v>2140602</v>
      </c>
      <c r="B954" s="195" t="s">
        <v>854</v>
      </c>
      <c r="C954" s="177">
        <v>0</v>
      </c>
      <c r="D954" s="178">
        <f>C954*1.03</f>
        <v>0</v>
      </c>
      <c r="E954" s="179"/>
      <c r="F954" s="176"/>
    </row>
    <row r="955" spans="1:6" ht="24" customHeight="1">
      <c r="A955" s="53">
        <v>2140603</v>
      </c>
      <c r="B955" s="195" t="s">
        <v>855</v>
      </c>
      <c r="C955" s="177">
        <v>0</v>
      </c>
      <c r="D955" s="178">
        <f>C955*1.03</f>
        <v>0</v>
      </c>
      <c r="E955" s="179"/>
      <c r="F955" s="176"/>
    </row>
    <row r="956" spans="1:6" ht="24" customHeight="1">
      <c r="A956" s="53">
        <v>2140699</v>
      </c>
      <c r="B956" s="195" t="s">
        <v>856</v>
      </c>
      <c r="C956" s="177">
        <v>60</v>
      </c>
      <c r="D956" s="178">
        <v>60</v>
      </c>
      <c r="E956" s="179">
        <f>D956/C956</f>
        <v>1</v>
      </c>
      <c r="F956" s="176"/>
    </row>
    <row r="957" spans="1:6" ht="24" customHeight="1">
      <c r="A957" s="53">
        <v>21499</v>
      </c>
      <c r="B957" s="195" t="s">
        <v>857</v>
      </c>
      <c r="C957" s="183">
        <f>SUM(C958:C959)</f>
        <v>18</v>
      </c>
      <c r="D957" s="183">
        <f>SUM(D958:D959)</f>
        <v>18</v>
      </c>
      <c r="E957" s="179">
        <f>D957/C957</f>
        <v>1</v>
      </c>
      <c r="F957" s="176"/>
    </row>
    <row r="958" spans="1:6" ht="24" customHeight="1">
      <c r="A958" s="53">
        <v>2149901</v>
      </c>
      <c r="B958" s="195" t="s">
        <v>858</v>
      </c>
      <c r="C958" s="177"/>
      <c r="D958" s="178">
        <f>C958*1.03</f>
        <v>0</v>
      </c>
      <c r="E958" s="179"/>
      <c r="F958" s="176"/>
    </row>
    <row r="959" spans="1:6" ht="24" customHeight="1">
      <c r="A959" s="53">
        <v>2149999</v>
      </c>
      <c r="B959" s="195" t="s">
        <v>859</v>
      </c>
      <c r="C959" s="177">
        <v>18</v>
      </c>
      <c r="D959" s="178">
        <v>18</v>
      </c>
      <c r="E959" s="179">
        <f>D959/C959</f>
        <v>1</v>
      </c>
      <c r="F959" s="176"/>
    </row>
    <row r="960" spans="1:6" ht="24" customHeight="1">
      <c r="A960" s="53">
        <v>215</v>
      </c>
      <c r="B960" s="195" t="s">
        <v>860</v>
      </c>
      <c r="C960" s="177">
        <f>SUM(C961,C971,C987,C992,C1003,C1010,C1018)</f>
        <v>2672</v>
      </c>
      <c r="D960" s="177">
        <f>SUM(D961,D971,D987,D992,D1003,D1010,D1018)</f>
        <v>2200</v>
      </c>
      <c r="E960" s="179">
        <f>D960/C960</f>
        <v>0.82335329341317398</v>
      </c>
      <c r="F960" s="176"/>
    </row>
    <row r="961" spans="1:6" ht="24" customHeight="1">
      <c r="A961" s="53">
        <v>21501</v>
      </c>
      <c r="B961" s="195" t="s">
        <v>861</v>
      </c>
      <c r="C961" s="183">
        <f>SUM(C962:C970)</f>
        <v>0</v>
      </c>
      <c r="D961" s="178">
        <f t="shared" ref="D961:D970" si="47">C961*1.03</f>
        <v>0</v>
      </c>
      <c r="E961" s="179"/>
      <c r="F961" s="176"/>
    </row>
    <row r="962" spans="1:6" ht="24" customHeight="1">
      <c r="A962" s="53">
        <v>2150101</v>
      </c>
      <c r="B962" s="195" t="s">
        <v>128</v>
      </c>
      <c r="C962" s="177"/>
      <c r="D962" s="178">
        <f t="shared" si="47"/>
        <v>0</v>
      </c>
      <c r="E962" s="179"/>
      <c r="F962" s="176"/>
    </row>
    <row r="963" spans="1:6" ht="24" customHeight="1">
      <c r="A963" s="53">
        <v>2150102</v>
      </c>
      <c r="B963" s="195" t="s">
        <v>129</v>
      </c>
      <c r="C963" s="177"/>
      <c r="D963" s="178">
        <f t="shared" si="47"/>
        <v>0</v>
      </c>
      <c r="E963" s="179"/>
      <c r="F963" s="176"/>
    </row>
    <row r="964" spans="1:6" ht="24" customHeight="1">
      <c r="A964" s="53">
        <v>2150103</v>
      </c>
      <c r="B964" s="195" t="s">
        <v>130</v>
      </c>
      <c r="C964" s="177"/>
      <c r="D964" s="178">
        <f t="shared" si="47"/>
        <v>0</v>
      </c>
      <c r="E964" s="179"/>
      <c r="F964" s="176"/>
    </row>
    <row r="965" spans="1:6" ht="24" customHeight="1">
      <c r="A965" s="53">
        <v>2150104</v>
      </c>
      <c r="B965" s="195" t="s">
        <v>862</v>
      </c>
      <c r="C965" s="177"/>
      <c r="D965" s="178">
        <f t="shared" si="47"/>
        <v>0</v>
      </c>
      <c r="E965" s="179"/>
      <c r="F965" s="176"/>
    </row>
    <row r="966" spans="1:6" ht="24" customHeight="1">
      <c r="A966" s="53">
        <v>2150105</v>
      </c>
      <c r="B966" s="195" t="s">
        <v>863</v>
      </c>
      <c r="C966" s="177"/>
      <c r="D966" s="178">
        <f t="shared" si="47"/>
        <v>0</v>
      </c>
      <c r="E966" s="179"/>
      <c r="F966" s="176"/>
    </row>
    <row r="967" spans="1:6" ht="24" customHeight="1">
      <c r="A967" s="53">
        <v>2150106</v>
      </c>
      <c r="B967" s="195" t="s">
        <v>864</v>
      </c>
      <c r="C967" s="177"/>
      <c r="D967" s="178">
        <f t="shared" si="47"/>
        <v>0</v>
      </c>
      <c r="E967" s="179"/>
      <c r="F967" s="176"/>
    </row>
    <row r="968" spans="1:6" ht="24" customHeight="1">
      <c r="A968" s="53">
        <v>2150107</v>
      </c>
      <c r="B968" s="195" t="s">
        <v>865</v>
      </c>
      <c r="C968" s="177"/>
      <c r="D968" s="178">
        <f t="shared" si="47"/>
        <v>0</v>
      </c>
      <c r="E968" s="179"/>
      <c r="F968" s="176"/>
    </row>
    <row r="969" spans="1:6" ht="24" customHeight="1">
      <c r="A969" s="53">
        <v>2150108</v>
      </c>
      <c r="B969" s="195" t="s">
        <v>866</v>
      </c>
      <c r="C969" s="177"/>
      <c r="D969" s="178">
        <f t="shared" si="47"/>
        <v>0</v>
      </c>
      <c r="E969" s="179"/>
      <c r="F969" s="176"/>
    </row>
    <row r="970" spans="1:6" ht="24" customHeight="1">
      <c r="A970" s="53">
        <v>2150199</v>
      </c>
      <c r="B970" s="195" t="s">
        <v>867</v>
      </c>
      <c r="C970" s="177"/>
      <c r="D970" s="178">
        <f t="shared" si="47"/>
        <v>0</v>
      </c>
      <c r="E970" s="179"/>
      <c r="F970" s="176"/>
    </row>
    <row r="971" spans="1:6" ht="24" customHeight="1">
      <c r="A971" s="53">
        <v>21502</v>
      </c>
      <c r="B971" s="195" t="s">
        <v>868</v>
      </c>
      <c r="C971" s="183">
        <f>SUM(C972:C986)</f>
        <v>50</v>
      </c>
      <c r="D971" s="183">
        <f>SUM(D972:D986)</f>
        <v>46</v>
      </c>
      <c r="E971" s="179">
        <f>D971/C971</f>
        <v>0.92</v>
      </c>
      <c r="F971" s="176"/>
    </row>
    <row r="972" spans="1:6" ht="24" customHeight="1">
      <c r="A972" s="53">
        <v>2150201</v>
      </c>
      <c r="B972" s="195" t="s">
        <v>128</v>
      </c>
      <c r="C972" s="177"/>
      <c r="D972" s="178">
        <f t="shared" ref="D972:D985" si="48">C972*1.03</f>
        <v>0</v>
      </c>
      <c r="E972" s="179"/>
      <c r="F972" s="176"/>
    </row>
    <row r="973" spans="1:6" ht="24" customHeight="1">
      <c r="A973" s="53">
        <v>2150202</v>
      </c>
      <c r="B973" s="195" t="s">
        <v>129</v>
      </c>
      <c r="C973" s="177"/>
      <c r="D973" s="178">
        <f t="shared" si="48"/>
        <v>0</v>
      </c>
      <c r="E973" s="179"/>
      <c r="F973" s="176"/>
    </row>
    <row r="974" spans="1:6" ht="24" customHeight="1">
      <c r="A974" s="53">
        <v>2150203</v>
      </c>
      <c r="B974" s="195" t="s">
        <v>130</v>
      </c>
      <c r="C974" s="177"/>
      <c r="D974" s="178">
        <f t="shared" si="48"/>
        <v>0</v>
      </c>
      <c r="E974" s="179"/>
      <c r="F974" s="176"/>
    </row>
    <row r="975" spans="1:6" ht="24" customHeight="1">
      <c r="A975" s="53">
        <v>2150204</v>
      </c>
      <c r="B975" s="195" t="s">
        <v>869</v>
      </c>
      <c r="C975" s="177"/>
      <c r="D975" s="178">
        <f t="shared" si="48"/>
        <v>0</v>
      </c>
      <c r="E975" s="179"/>
      <c r="F975" s="176"/>
    </row>
    <row r="976" spans="1:6" ht="24" customHeight="1">
      <c r="A976" s="53">
        <v>2150205</v>
      </c>
      <c r="B976" s="195" t="s">
        <v>870</v>
      </c>
      <c r="C976" s="177"/>
      <c r="D976" s="178">
        <f t="shared" si="48"/>
        <v>0</v>
      </c>
      <c r="E976" s="179"/>
      <c r="F976" s="176"/>
    </row>
    <row r="977" spans="1:6" ht="24" customHeight="1">
      <c r="A977" s="53">
        <v>2150206</v>
      </c>
      <c r="B977" s="195" t="s">
        <v>871</v>
      </c>
      <c r="C977" s="177"/>
      <c r="D977" s="178">
        <f t="shared" si="48"/>
        <v>0</v>
      </c>
      <c r="E977" s="179"/>
      <c r="F977" s="176"/>
    </row>
    <row r="978" spans="1:6" ht="24" customHeight="1">
      <c r="A978" s="53">
        <v>2150207</v>
      </c>
      <c r="B978" s="195" t="s">
        <v>872</v>
      </c>
      <c r="C978" s="177"/>
      <c r="D978" s="178">
        <f t="shared" si="48"/>
        <v>0</v>
      </c>
      <c r="E978" s="179"/>
      <c r="F978" s="176"/>
    </row>
    <row r="979" spans="1:6" ht="24" customHeight="1">
      <c r="A979" s="53">
        <v>2150208</v>
      </c>
      <c r="B979" s="195" t="s">
        <v>873</v>
      </c>
      <c r="C979" s="177"/>
      <c r="D979" s="178">
        <f t="shared" si="48"/>
        <v>0</v>
      </c>
      <c r="E979" s="179"/>
      <c r="F979" s="176"/>
    </row>
    <row r="980" spans="1:6" ht="24" customHeight="1">
      <c r="A980" s="53">
        <v>2150209</v>
      </c>
      <c r="B980" s="195" t="s">
        <v>874</v>
      </c>
      <c r="C980" s="177"/>
      <c r="D980" s="178">
        <f t="shared" si="48"/>
        <v>0</v>
      </c>
      <c r="E980" s="179"/>
      <c r="F980" s="176"/>
    </row>
    <row r="981" spans="1:6" ht="24" customHeight="1">
      <c r="A981" s="53">
        <v>2150210</v>
      </c>
      <c r="B981" s="195" t="s">
        <v>875</v>
      </c>
      <c r="C981" s="177"/>
      <c r="D981" s="178">
        <f t="shared" si="48"/>
        <v>0</v>
      </c>
      <c r="E981" s="179"/>
      <c r="F981" s="176"/>
    </row>
    <row r="982" spans="1:6" ht="24" customHeight="1">
      <c r="A982" s="53">
        <v>2150212</v>
      </c>
      <c r="B982" s="195" t="s">
        <v>876</v>
      </c>
      <c r="C982" s="177"/>
      <c r="D982" s="178">
        <f t="shared" si="48"/>
        <v>0</v>
      </c>
      <c r="E982" s="179"/>
      <c r="F982" s="176"/>
    </row>
    <row r="983" spans="1:6" ht="24" customHeight="1">
      <c r="A983" s="53">
        <v>2150213</v>
      </c>
      <c r="B983" s="195" t="s">
        <v>877</v>
      </c>
      <c r="C983" s="177"/>
      <c r="D983" s="178">
        <f t="shared" si="48"/>
        <v>0</v>
      </c>
      <c r="E983" s="179"/>
      <c r="F983" s="176"/>
    </row>
    <row r="984" spans="1:6" ht="24" customHeight="1">
      <c r="A984" s="53">
        <v>2150214</v>
      </c>
      <c r="B984" s="195" t="s">
        <v>878</v>
      </c>
      <c r="C984" s="177"/>
      <c r="D984" s="178">
        <f t="shared" si="48"/>
        <v>0</v>
      </c>
      <c r="E984" s="179"/>
      <c r="F984" s="176"/>
    </row>
    <row r="985" spans="1:6" ht="24" customHeight="1">
      <c r="A985" s="53">
        <v>2150215</v>
      </c>
      <c r="B985" s="195" t="s">
        <v>879</v>
      </c>
      <c r="C985" s="177"/>
      <c r="D985" s="178">
        <f t="shared" si="48"/>
        <v>0</v>
      </c>
      <c r="E985" s="179"/>
      <c r="F985" s="176"/>
    </row>
    <row r="986" spans="1:6" ht="24" customHeight="1">
      <c r="A986" s="53">
        <v>2150299</v>
      </c>
      <c r="B986" s="195" t="s">
        <v>880</v>
      </c>
      <c r="C986" s="177">
        <v>50</v>
      </c>
      <c r="D986" s="178">
        <v>46</v>
      </c>
      <c r="E986" s="179">
        <f>D986/C986</f>
        <v>0.92</v>
      </c>
      <c r="F986" s="176"/>
    </row>
    <row r="987" spans="1:6" ht="24" customHeight="1">
      <c r="A987" s="53">
        <v>21503</v>
      </c>
      <c r="B987" s="195" t="s">
        <v>881</v>
      </c>
      <c r="C987" s="183">
        <f>SUM(C988:C991)</f>
        <v>0</v>
      </c>
      <c r="D987" s="178">
        <f>C987*1.03</f>
        <v>0</v>
      </c>
      <c r="E987" s="179"/>
      <c r="F987" s="176"/>
    </row>
    <row r="988" spans="1:6" ht="24" customHeight="1">
      <c r="A988" s="53">
        <v>2150301</v>
      </c>
      <c r="B988" s="195" t="s">
        <v>128</v>
      </c>
      <c r="C988" s="177"/>
      <c r="D988" s="178">
        <f>C988*1.03</f>
        <v>0</v>
      </c>
      <c r="E988" s="179"/>
      <c r="F988" s="176"/>
    </row>
    <row r="989" spans="1:6" ht="24" customHeight="1">
      <c r="A989" s="53">
        <v>2150302</v>
      </c>
      <c r="B989" s="195" t="s">
        <v>129</v>
      </c>
      <c r="C989" s="177"/>
      <c r="D989" s="178">
        <f>C989*1.03</f>
        <v>0</v>
      </c>
      <c r="E989" s="179"/>
      <c r="F989" s="176"/>
    </row>
    <row r="990" spans="1:6" ht="24" customHeight="1">
      <c r="A990" s="53">
        <v>2150303</v>
      </c>
      <c r="B990" s="195" t="s">
        <v>130</v>
      </c>
      <c r="C990" s="177"/>
      <c r="D990" s="178">
        <f>C990*1.03</f>
        <v>0</v>
      </c>
      <c r="E990" s="179"/>
      <c r="F990" s="176"/>
    </row>
    <row r="991" spans="1:6" ht="24" customHeight="1">
      <c r="A991" s="53">
        <v>2150399</v>
      </c>
      <c r="B991" s="195" t="s">
        <v>882</v>
      </c>
      <c r="C991" s="177"/>
      <c r="D991" s="178">
        <f>C991*1.03</f>
        <v>0</v>
      </c>
      <c r="E991" s="179"/>
      <c r="F991" s="176"/>
    </row>
    <row r="992" spans="1:6" ht="24" customHeight="1">
      <c r="A992" s="53">
        <v>21505</v>
      </c>
      <c r="B992" s="195" t="s">
        <v>883</v>
      </c>
      <c r="C992" s="183">
        <f>SUM(C993:C1002)</f>
        <v>1757</v>
      </c>
      <c r="D992" s="183">
        <f>SUM(D993:D1002)</f>
        <v>1662</v>
      </c>
      <c r="E992" s="179">
        <f>D992/C992</f>
        <v>0.94593056346044402</v>
      </c>
      <c r="F992" s="176"/>
    </row>
    <row r="993" spans="1:6" ht="24" customHeight="1">
      <c r="A993" s="53">
        <v>2150501</v>
      </c>
      <c r="B993" s="195" t="s">
        <v>128</v>
      </c>
      <c r="C993" s="177">
        <v>60</v>
      </c>
      <c r="D993" s="178">
        <v>62</v>
      </c>
      <c r="E993" s="179">
        <f>D993/C993</f>
        <v>1.0333333333333301</v>
      </c>
      <c r="F993" s="176"/>
    </row>
    <row r="994" spans="1:6" ht="24" customHeight="1">
      <c r="A994" s="53">
        <v>2150502</v>
      </c>
      <c r="B994" s="195" t="s">
        <v>129</v>
      </c>
      <c r="C994" s="177"/>
      <c r="D994" s="178">
        <f t="shared" ref="D994:D999" si="49">C994*1.03</f>
        <v>0</v>
      </c>
      <c r="E994" s="179"/>
      <c r="F994" s="176"/>
    </row>
    <row r="995" spans="1:6" ht="24" customHeight="1">
      <c r="A995" s="53">
        <v>2150503</v>
      </c>
      <c r="B995" s="195" t="s">
        <v>130</v>
      </c>
      <c r="C995" s="177"/>
      <c r="D995" s="178">
        <f t="shared" si="49"/>
        <v>0</v>
      </c>
      <c r="E995" s="179"/>
      <c r="F995" s="176"/>
    </row>
    <row r="996" spans="1:6" ht="24" customHeight="1">
      <c r="A996" s="53">
        <v>2150505</v>
      </c>
      <c r="B996" s="195" t="s">
        <v>884</v>
      </c>
      <c r="C996" s="177"/>
      <c r="D996" s="178">
        <f t="shared" si="49"/>
        <v>0</v>
      </c>
      <c r="E996" s="179"/>
      <c r="F996" s="176"/>
    </row>
    <row r="997" spans="1:6" ht="24" customHeight="1">
      <c r="A997" s="53">
        <v>2150506</v>
      </c>
      <c r="B997" s="195" t="s">
        <v>885</v>
      </c>
      <c r="C997" s="177"/>
      <c r="D997" s="178">
        <f t="shared" si="49"/>
        <v>0</v>
      </c>
      <c r="E997" s="179"/>
      <c r="F997" s="176"/>
    </row>
    <row r="998" spans="1:6" ht="24" customHeight="1">
      <c r="A998" s="53">
        <v>2150507</v>
      </c>
      <c r="B998" s="195" t="s">
        <v>886</v>
      </c>
      <c r="C998" s="177"/>
      <c r="D998" s="178">
        <f t="shared" si="49"/>
        <v>0</v>
      </c>
      <c r="E998" s="179"/>
      <c r="F998" s="176"/>
    </row>
    <row r="999" spans="1:6" ht="24" customHeight="1">
      <c r="A999" s="53">
        <v>2150508</v>
      </c>
      <c r="B999" s="195" t="s">
        <v>887</v>
      </c>
      <c r="C999" s="177"/>
      <c r="D999" s="178">
        <f t="shared" si="49"/>
        <v>0</v>
      </c>
      <c r="E999" s="179"/>
      <c r="F999" s="176"/>
    </row>
    <row r="1000" spans="1:6" ht="24" customHeight="1">
      <c r="A1000" s="53">
        <v>2150509</v>
      </c>
      <c r="B1000" s="195" t="s">
        <v>888</v>
      </c>
      <c r="C1000" s="177">
        <v>122</v>
      </c>
      <c r="D1000" s="178">
        <v>156</v>
      </c>
      <c r="E1000" s="179">
        <f>D1000/C1000</f>
        <v>1.27868852459016</v>
      </c>
      <c r="F1000" s="176"/>
    </row>
    <row r="1001" spans="1:6" ht="24" customHeight="1">
      <c r="A1001" s="53">
        <v>2150510</v>
      </c>
      <c r="B1001" s="195" t="s">
        <v>137</v>
      </c>
      <c r="C1001" s="177"/>
      <c r="D1001" s="178">
        <f t="shared" ref="D1001:D1009" si="50">C1001*1.03</f>
        <v>0</v>
      </c>
      <c r="E1001" s="179"/>
      <c r="F1001" s="176"/>
    </row>
    <row r="1002" spans="1:6" ht="24" customHeight="1">
      <c r="A1002" s="53">
        <v>2150599</v>
      </c>
      <c r="B1002" s="195" t="s">
        <v>889</v>
      </c>
      <c r="C1002" s="177">
        <v>1575</v>
      </c>
      <c r="D1002" s="178">
        <v>1444</v>
      </c>
      <c r="E1002" s="179">
        <f>D1002/C1002</f>
        <v>0.91682539682539699</v>
      </c>
      <c r="F1002" s="176"/>
    </row>
    <row r="1003" spans="1:6" ht="24" customHeight="1">
      <c r="A1003" s="53">
        <v>21507</v>
      </c>
      <c r="B1003" s="195" t="s">
        <v>890</v>
      </c>
      <c r="C1003" s="183">
        <f>SUM(C1004:C1009)</f>
        <v>0</v>
      </c>
      <c r="D1003" s="178">
        <f t="shared" si="50"/>
        <v>0</v>
      </c>
      <c r="E1003" s="179"/>
      <c r="F1003" s="176"/>
    </row>
    <row r="1004" spans="1:6" ht="24" customHeight="1">
      <c r="A1004" s="53">
        <v>2150701</v>
      </c>
      <c r="B1004" s="195" t="s">
        <v>128</v>
      </c>
      <c r="C1004" s="177"/>
      <c r="D1004" s="178">
        <f t="shared" si="50"/>
        <v>0</v>
      </c>
      <c r="E1004" s="179"/>
      <c r="F1004" s="176"/>
    </row>
    <row r="1005" spans="1:6" ht="24" customHeight="1">
      <c r="A1005" s="53">
        <v>2150702</v>
      </c>
      <c r="B1005" s="195" t="s">
        <v>129</v>
      </c>
      <c r="C1005" s="177"/>
      <c r="D1005" s="178">
        <f t="shared" si="50"/>
        <v>0</v>
      </c>
      <c r="E1005" s="179"/>
      <c r="F1005" s="176"/>
    </row>
    <row r="1006" spans="1:6" ht="24" customHeight="1">
      <c r="A1006" s="53">
        <v>2150703</v>
      </c>
      <c r="B1006" s="195" t="s">
        <v>130</v>
      </c>
      <c r="C1006" s="177"/>
      <c r="D1006" s="178">
        <f t="shared" si="50"/>
        <v>0</v>
      </c>
      <c r="E1006" s="179"/>
      <c r="F1006" s="176"/>
    </row>
    <row r="1007" spans="1:6" ht="24" customHeight="1">
      <c r="A1007" s="53">
        <v>2150704</v>
      </c>
      <c r="B1007" s="195" t="s">
        <v>891</v>
      </c>
      <c r="C1007" s="177"/>
      <c r="D1007" s="178">
        <f t="shared" si="50"/>
        <v>0</v>
      </c>
      <c r="E1007" s="179"/>
      <c r="F1007" s="176"/>
    </row>
    <row r="1008" spans="1:6" ht="24" customHeight="1">
      <c r="A1008" s="53">
        <v>2150705</v>
      </c>
      <c r="B1008" s="195" t="s">
        <v>892</v>
      </c>
      <c r="C1008" s="177"/>
      <c r="D1008" s="178">
        <f t="shared" si="50"/>
        <v>0</v>
      </c>
      <c r="E1008" s="179"/>
      <c r="F1008" s="176"/>
    </row>
    <row r="1009" spans="1:6" ht="24" customHeight="1">
      <c r="A1009" s="53">
        <v>2150799</v>
      </c>
      <c r="B1009" s="195" t="s">
        <v>893</v>
      </c>
      <c r="C1009" s="177"/>
      <c r="D1009" s="178">
        <f t="shared" si="50"/>
        <v>0</v>
      </c>
      <c r="E1009" s="179"/>
      <c r="F1009" s="176"/>
    </row>
    <row r="1010" spans="1:6" ht="24" customHeight="1">
      <c r="A1010" s="53">
        <v>21508</v>
      </c>
      <c r="B1010" s="195" t="s">
        <v>894</v>
      </c>
      <c r="C1010" s="183">
        <f>SUM(C1011:C1017)</f>
        <v>254</v>
      </c>
      <c r="D1010" s="183">
        <f>SUM(D1011:D1017)</f>
        <v>262</v>
      </c>
      <c r="E1010" s="179">
        <f>D1010/C1010</f>
        <v>1.0314960629921299</v>
      </c>
      <c r="F1010" s="176"/>
    </row>
    <row r="1011" spans="1:6" ht="24" customHeight="1">
      <c r="A1011" s="53">
        <v>2150801</v>
      </c>
      <c r="B1011" s="195" t="s">
        <v>128</v>
      </c>
      <c r="C1011" s="177"/>
      <c r="D1011" s="178">
        <f>C1011*1.03</f>
        <v>0</v>
      </c>
      <c r="E1011" s="179"/>
      <c r="F1011" s="176"/>
    </row>
    <row r="1012" spans="1:6" ht="24" customHeight="1">
      <c r="A1012" s="53">
        <v>2150802</v>
      </c>
      <c r="B1012" s="195" t="s">
        <v>129</v>
      </c>
      <c r="C1012" s="177"/>
      <c r="D1012" s="178">
        <f>C1012*1.03</f>
        <v>0</v>
      </c>
      <c r="E1012" s="179"/>
      <c r="F1012" s="176"/>
    </row>
    <row r="1013" spans="1:6" ht="24" customHeight="1">
      <c r="A1013" s="53">
        <v>2150803</v>
      </c>
      <c r="B1013" s="195" t="s">
        <v>130</v>
      </c>
      <c r="C1013" s="177"/>
      <c r="D1013" s="178">
        <f>C1013*1.03</f>
        <v>0</v>
      </c>
      <c r="E1013" s="179"/>
      <c r="F1013" s="176"/>
    </row>
    <row r="1014" spans="1:6" ht="24" customHeight="1">
      <c r="A1014" s="53">
        <v>2150804</v>
      </c>
      <c r="B1014" s="195" t="s">
        <v>895</v>
      </c>
      <c r="C1014" s="177"/>
      <c r="D1014" s="178">
        <f>C1014*1.03</f>
        <v>0</v>
      </c>
      <c r="E1014" s="179"/>
      <c r="F1014" s="176"/>
    </row>
    <row r="1015" spans="1:6" ht="24" customHeight="1">
      <c r="A1015" s="53">
        <v>2150805</v>
      </c>
      <c r="B1015" s="195" t="s">
        <v>896</v>
      </c>
      <c r="C1015" s="177"/>
      <c r="D1015" s="178">
        <f>C1015*1.03</f>
        <v>0</v>
      </c>
      <c r="E1015" s="179"/>
      <c r="F1015" s="176"/>
    </row>
    <row r="1016" spans="1:6" ht="24" customHeight="1">
      <c r="A1016" s="53">
        <v>2150806</v>
      </c>
      <c r="B1016" s="195" t="s">
        <v>897</v>
      </c>
      <c r="C1016" s="177">
        <v>49</v>
      </c>
      <c r="D1016" s="178">
        <v>50</v>
      </c>
      <c r="E1016" s="179">
        <f>D1016/C1016</f>
        <v>1.0204081632653099</v>
      </c>
      <c r="F1016" s="176"/>
    </row>
    <row r="1017" spans="1:6" ht="24" customHeight="1">
      <c r="A1017" s="53">
        <v>2150899</v>
      </c>
      <c r="B1017" s="195" t="s">
        <v>898</v>
      </c>
      <c r="C1017" s="177">
        <v>205</v>
      </c>
      <c r="D1017" s="178">
        <v>212</v>
      </c>
      <c r="E1017" s="179">
        <f>D1017/C1017</f>
        <v>1.03414634146341</v>
      </c>
      <c r="F1017" s="176"/>
    </row>
    <row r="1018" spans="1:6" ht="24" customHeight="1">
      <c r="A1018" s="53">
        <v>21599</v>
      </c>
      <c r="B1018" s="195" t="s">
        <v>899</v>
      </c>
      <c r="C1018" s="183">
        <f>SUM(C1019:C1023)</f>
        <v>611</v>
      </c>
      <c r="D1018" s="183">
        <f>SUM(D1019:D1023)</f>
        <v>230</v>
      </c>
      <c r="E1018" s="179">
        <f>D1018/C1018</f>
        <v>0.37643207855973798</v>
      </c>
      <c r="F1018" s="176"/>
    </row>
    <row r="1019" spans="1:6" ht="24" customHeight="1">
      <c r="A1019" s="53">
        <v>2159901</v>
      </c>
      <c r="B1019" s="195" t="s">
        <v>900</v>
      </c>
      <c r="C1019" s="177">
        <v>0</v>
      </c>
      <c r="D1019" s="178">
        <f>C1019*1.03</f>
        <v>0</v>
      </c>
      <c r="E1019" s="179"/>
      <c r="F1019" s="176"/>
    </row>
    <row r="1020" spans="1:6" ht="24" customHeight="1">
      <c r="A1020" s="53">
        <v>2159904</v>
      </c>
      <c r="B1020" s="195" t="s">
        <v>901</v>
      </c>
      <c r="C1020" s="177">
        <v>0</v>
      </c>
      <c r="D1020" s="178">
        <f>C1020*1.03</f>
        <v>0</v>
      </c>
      <c r="E1020" s="179"/>
      <c r="F1020" s="176"/>
    </row>
    <row r="1021" spans="1:6" ht="24" customHeight="1">
      <c r="A1021" s="53">
        <v>2159905</v>
      </c>
      <c r="B1021" s="195" t="s">
        <v>902</v>
      </c>
      <c r="C1021" s="177">
        <v>17</v>
      </c>
      <c r="D1021" s="178">
        <v>18</v>
      </c>
      <c r="E1021" s="179">
        <f>D1021/C1021</f>
        <v>1.0588235294117601</v>
      </c>
      <c r="F1021" s="176"/>
    </row>
    <row r="1022" spans="1:6" ht="24" customHeight="1">
      <c r="A1022" s="53">
        <v>2159906</v>
      </c>
      <c r="B1022" s="195" t="s">
        <v>903</v>
      </c>
      <c r="C1022" s="177">
        <v>0</v>
      </c>
      <c r="D1022" s="178">
        <f>C1022*1.03</f>
        <v>0</v>
      </c>
      <c r="E1022" s="179"/>
      <c r="F1022" s="176"/>
    </row>
    <row r="1023" spans="1:6" ht="24" customHeight="1">
      <c r="A1023" s="53">
        <v>2159999</v>
      </c>
      <c r="B1023" s="195" t="s">
        <v>904</v>
      </c>
      <c r="C1023" s="177">
        <v>594</v>
      </c>
      <c r="D1023" s="178">
        <v>212</v>
      </c>
      <c r="E1023" s="179">
        <f>D1023/C1023</f>
        <v>0.356902356902357</v>
      </c>
      <c r="F1023" s="176"/>
    </row>
    <row r="1024" spans="1:6" ht="24" customHeight="1">
      <c r="A1024" s="53">
        <v>216</v>
      </c>
      <c r="B1024" s="195" t="s">
        <v>905</v>
      </c>
      <c r="C1024" s="177">
        <f>SUM(C1025,C1035,C1041)</f>
        <v>1347</v>
      </c>
      <c r="D1024" s="177">
        <f>SUM(D1025,D1035,D1041)</f>
        <v>1384</v>
      </c>
      <c r="E1024" s="179">
        <f>D1024/C1024</f>
        <v>1.0274684484038601</v>
      </c>
      <c r="F1024" s="176"/>
    </row>
    <row r="1025" spans="1:6" ht="24" customHeight="1">
      <c r="A1025" s="53">
        <v>21602</v>
      </c>
      <c r="B1025" s="195" t="s">
        <v>906</v>
      </c>
      <c r="C1025" s="183">
        <f>SUM(C1026:C1034)</f>
        <v>1337</v>
      </c>
      <c r="D1025" s="183">
        <f>SUM(D1026:D1034)</f>
        <v>1374</v>
      </c>
      <c r="E1025" s="179">
        <f>D1025/C1025</f>
        <v>1.0276738967838399</v>
      </c>
      <c r="F1025" s="176"/>
    </row>
    <row r="1026" spans="1:6" ht="24" customHeight="1">
      <c r="A1026" s="53">
        <v>2160201</v>
      </c>
      <c r="B1026" s="195" t="s">
        <v>128</v>
      </c>
      <c r="C1026" s="177">
        <v>143</v>
      </c>
      <c r="D1026" s="177">
        <v>144</v>
      </c>
      <c r="E1026" s="179">
        <f>D1026/C1026</f>
        <v>1.00699300699301</v>
      </c>
      <c r="F1026" s="176"/>
    </row>
    <row r="1027" spans="1:6" ht="24" customHeight="1">
      <c r="A1027" s="53">
        <v>2160202</v>
      </c>
      <c r="B1027" s="195" t="s">
        <v>129</v>
      </c>
      <c r="C1027" s="177">
        <v>0</v>
      </c>
      <c r="D1027" s="178">
        <f t="shared" ref="D1027:D1033" si="51">C1027*1.03</f>
        <v>0</v>
      </c>
      <c r="E1027" s="179"/>
      <c r="F1027" s="176"/>
    </row>
    <row r="1028" spans="1:6" ht="24" customHeight="1">
      <c r="A1028" s="53">
        <v>2160203</v>
      </c>
      <c r="B1028" s="195" t="s">
        <v>130</v>
      </c>
      <c r="C1028" s="177">
        <v>0</v>
      </c>
      <c r="D1028" s="178">
        <f t="shared" si="51"/>
        <v>0</v>
      </c>
      <c r="E1028" s="179"/>
      <c r="F1028" s="176"/>
    </row>
    <row r="1029" spans="1:6" ht="24" customHeight="1">
      <c r="A1029" s="53">
        <v>2160216</v>
      </c>
      <c r="B1029" s="195" t="s">
        <v>907</v>
      </c>
      <c r="C1029" s="177">
        <v>0</v>
      </c>
      <c r="D1029" s="178">
        <f t="shared" si="51"/>
        <v>0</v>
      </c>
      <c r="E1029" s="179"/>
      <c r="F1029" s="176"/>
    </row>
    <row r="1030" spans="1:6" ht="24" customHeight="1">
      <c r="A1030" s="53">
        <v>2160217</v>
      </c>
      <c r="B1030" s="195" t="s">
        <v>908</v>
      </c>
      <c r="C1030" s="177">
        <v>0</v>
      </c>
      <c r="D1030" s="178">
        <f t="shared" si="51"/>
        <v>0</v>
      </c>
      <c r="E1030" s="179"/>
      <c r="F1030" s="176"/>
    </row>
    <row r="1031" spans="1:6" ht="24" customHeight="1">
      <c r="A1031" s="53">
        <v>2160218</v>
      </c>
      <c r="B1031" s="195" t="s">
        <v>909</v>
      </c>
      <c r="C1031" s="177">
        <v>0</v>
      </c>
      <c r="D1031" s="178">
        <f t="shared" si="51"/>
        <v>0</v>
      </c>
      <c r="E1031" s="179"/>
      <c r="F1031" s="176"/>
    </row>
    <row r="1032" spans="1:6" ht="24" customHeight="1">
      <c r="A1032" s="53">
        <v>2160219</v>
      </c>
      <c r="B1032" s="195" t="s">
        <v>910</v>
      </c>
      <c r="C1032" s="177">
        <v>0</v>
      </c>
      <c r="D1032" s="178">
        <f t="shared" si="51"/>
        <v>0</v>
      </c>
      <c r="E1032" s="179"/>
      <c r="F1032" s="176"/>
    </row>
    <row r="1033" spans="1:6" ht="24" customHeight="1">
      <c r="A1033" s="53">
        <v>2160250</v>
      </c>
      <c r="B1033" s="195" t="s">
        <v>137</v>
      </c>
      <c r="C1033" s="177">
        <v>0</v>
      </c>
      <c r="D1033" s="178">
        <f t="shared" si="51"/>
        <v>0</v>
      </c>
      <c r="E1033" s="179"/>
      <c r="F1033" s="176"/>
    </row>
    <row r="1034" spans="1:6" ht="24" customHeight="1">
      <c r="A1034" s="53">
        <v>2160299</v>
      </c>
      <c r="B1034" s="195" t="s">
        <v>911</v>
      </c>
      <c r="C1034" s="177">
        <v>1194</v>
      </c>
      <c r="D1034" s="178">
        <v>1230</v>
      </c>
      <c r="E1034" s="179">
        <f>D1034/C1034</f>
        <v>1.0301507537688399</v>
      </c>
      <c r="F1034" s="176"/>
    </row>
    <row r="1035" spans="1:6" ht="24" customHeight="1">
      <c r="A1035" s="53">
        <v>21606</v>
      </c>
      <c r="B1035" s="195" t="s">
        <v>912</v>
      </c>
      <c r="C1035" s="183">
        <f>SUM(C1036:C1040)</f>
        <v>0</v>
      </c>
      <c r="D1035" s="178">
        <f t="shared" ref="D1035:D1040" si="52">C1035*1.03</f>
        <v>0</v>
      </c>
      <c r="E1035" s="179"/>
      <c r="F1035" s="176"/>
    </row>
    <row r="1036" spans="1:6" ht="24" customHeight="1">
      <c r="A1036" s="53">
        <v>2160601</v>
      </c>
      <c r="B1036" s="195" t="s">
        <v>128</v>
      </c>
      <c r="C1036" s="177"/>
      <c r="D1036" s="178">
        <f t="shared" si="52"/>
        <v>0</v>
      </c>
      <c r="E1036" s="179"/>
      <c r="F1036" s="176"/>
    </row>
    <row r="1037" spans="1:6" ht="24" customHeight="1">
      <c r="A1037" s="53">
        <v>2160602</v>
      </c>
      <c r="B1037" s="195" t="s">
        <v>129</v>
      </c>
      <c r="C1037" s="177"/>
      <c r="D1037" s="178">
        <f t="shared" si="52"/>
        <v>0</v>
      </c>
      <c r="E1037" s="179"/>
      <c r="F1037" s="176"/>
    </row>
    <row r="1038" spans="1:6" ht="24" customHeight="1">
      <c r="A1038" s="53">
        <v>2160603</v>
      </c>
      <c r="B1038" s="195" t="s">
        <v>130</v>
      </c>
      <c r="C1038" s="177"/>
      <c r="D1038" s="178">
        <f t="shared" si="52"/>
        <v>0</v>
      </c>
      <c r="E1038" s="179"/>
      <c r="F1038" s="176"/>
    </row>
    <row r="1039" spans="1:6" ht="24" customHeight="1">
      <c r="A1039" s="53">
        <v>2160607</v>
      </c>
      <c r="B1039" s="195" t="s">
        <v>913</v>
      </c>
      <c r="C1039" s="177"/>
      <c r="D1039" s="178">
        <f t="shared" si="52"/>
        <v>0</v>
      </c>
      <c r="E1039" s="179"/>
      <c r="F1039" s="176"/>
    </row>
    <row r="1040" spans="1:6" ht="24" customHeight="1">
      <c r="A1040" s="53">
        <v>2160699</v>
      </c>
      <c r="B1040" s="195" t="s">
        <v>914</v>
      </c>
      <c r="C1040" s="177"/>
      <c r="D1040" s="178">
        <f t="shared" si="52"/>
        <v>0</v>
      </c>
      <c r="E1040" s="179"/>
      <c r="F1040" s="176"/>
    </row>
    <row r="1041" spans="1:6" ht="24" customHeight="1">
      <c r="A1041" s="53">
        <v>21699</v>
      </c>
      <c r="B1041" s="195" t="s">
        <v>915</v>
      </c>
      <c r="C1041" s="183">
        <f>SUM(C1042:C1043)</f>
        <v>10</v>
      </c>
      <c r="D1041" s="183">
        <f>SUM(D1042:D1043)</f>
        <v>10</v>
      </c>
      <c r="E1041" s="179">
        <f>D1041/C1041</f>
        <v>1</v>
      </c>
      <c r="F1041" s="176"/>
    </row>
    <row r="1042" spans="1:6" ht="24" customHeight="1">
      <c r="A1042" s="53">
        <v>2169901</v>
      </c>
      <c r="B1042" s="195" t="s">
        <v>916</v>
      </c>
      <c r="C1042" s="177"/>
      <c r="D1042" s="178">
        <f t="shared" ref="D1042:D1061" si="53">C1042*1.03</f>
        <v>0</v>
      </c>
      <c r="E1042" s="179"/>
      <c r="F1042" s="176"/>
    </row>
    <row r="1043" spans="1:6" ht="24" customHeight="1">
      <c r="A1043" s="53">
        <v>2169999</v>
      </c>
      <c r="B1043" s="195" t="s">
        <v>917</v>
      </c>
      <c r="C1043" s="177">
        <v>10</v>
      </c>
      <c r="D1043" s="178">
        <v>10</v>
      </c>
      <c r="E1043" s="179">
        <f>D1043/C1043</f>
        <v>1</v>
      </c>
      <c r="F1043" s="176"/>
    </row>
    <row r="1044" spans="1:6" ht="24" customHeight="1">
      <c r="A1044" s="53">
        <v>217</v>
      </c>
      <c r="B1044" s="195" t="s">
        <v>918</v>
      </c>
      <c r="C1044" s="177">
        <f>SUM(C1045,C1052,C1062,C1068,C1071)</f>
        <v>80</v>
      </c>
      <c r="D1044" s="177">
        <f>SUM(D1045,D1052,D1062,D1068,D1071)</f>
        <v>70</v>
      </c>
      <c r="E1044" s="179">
        <f>D1044/C1044</f>
        <v>0.875</v>
      </c>
      <c r="F1044" s="176"/>
    </row>
    <row r="1045" spans="1:6" ht="24" customHeight="1">
      <c r="A1045" s="53">
        <v>21701</v>
      </c>
      <c r="B1045" s="195" t="s">
        <v>919</v>
      </c>
      <c r="C1045" s="183">
        <f>SUM(C1046:C1051)</f>
        <v>0</v>
      </c>
      <c r="D1045" s="178">
        <f t="shared" si="53"/>
        <v>0</v>
      </c>
      <c r="E1045" s="179"/>
      <c r="F1045" s="176"/>
    </row>
    <row r="1046" spans="1:6" ht="24" customHeight="1">
      <c r="A1046" s="53">
        <v>2170101</v>
      </c>
      <c r="B1046" s="195" t="s">
        <v>128</v>
      </c>
      <c r="C1046" s="177"/>
      <c r="D1046" s="178">
        <f t="shared" si="53"/>
        <v>0</v>
      </c>
      <c r="E1046" s="179"/>
      <c r="F1046" s="176"/>
    </row>
    <row r="1047" spans="1:6" ht="24" customHeight="1">
      <c r="A1047" s="53">
        <v>2170102</v>
      </c>
      <c r="B1047" s="195" t="s">
        <v>129</v>
      </c>
      <c r="C1047" s="177"/>
      <c r="D1047" s="178">
        <f t="shared" si="53"/>
        <v>0</v>
      </c>
      <c r="E1047" s="179"/>
      <c r="F1047" s="176"/>
    </row>
    <row r="1048" spans="1:6" ht="24" customHeight="1">
      <c r="A1048" s="53">
        <v>2170103</v>
      </c>
      <c r="B1048" s="195" t="s">
        <v>130</v>
      </c>
      <c r="C1048" s="177"/>
      <c r="D1048" s="178">
        <f t="shared" si="53"/>
        <v>0</v>
      </c>
      <c r="E1048" s="179"/>
      <c r="F1048" s="176"/>
    </row>
    <row r="1049" spans="1:6" ht="24" customHeight="1">
      <c r="A1049" s="53">
        <v>2170104</v>
      </c>
      <c r="B1049" s="195" t="s">
        <v>920</v>
      </c>
      <c r="C1049" s="177"/>
      <c r="D1049" s="178">
        <f t="shared" si="53"/>
        <v>0</v>
      </c>
      <c r="E1049" s="179"/>
      <c r="F1049" s="176"/>
    </row>
    <row r="1050" spans="1:6" ht="24" customHeight="1">
      <c r="A1050" s="53">
        <v>2170150</v>
      </c>
      <c r="B1050" s="195" t="s">
        <v>137</v>
      </c>
      <c r="C1050" s="177"/>
      <c r="D1050" s="178">
        <f t="shared" si="53"/>
        <v>0</v>
      </c>
      <c r="E1050" s="179"/>
      <c r="F1050" s="176"/>
    </row>
    <row r="1051" spans="1:6" ht="24" customHeight="1">
      <c r="A1051" s="53">
        <v>2170199</v>
      </c>
      <c r="B1051" s="195" t="s">
        <v>921</v>
      </c>
      <c r="C1051" s="177"/>
      <c r="D1051" s="178">
        <f t="shared" si="53"/>
        <v>0</v>
      </c>
      <c r="E1051" s="179"/>
      <c r="F1051" s="176"/>
    </row>
    <row r="1052" spans="1:6" ht="24" customHeight="1">
      <c r="A1052" s="53">
        <v>21702</v>
      </c>
      <c r="B1052" s="195" t="s">
        <v>922</v>
      </c>
      <c r="C1052" s="183">
        <f>SUM(C1053:C1061)</f>
        <v>0</v>
      </c>
      <c r="D1052" s="178">
        <f t="shared" si="53"/>
        <v>0</v>
      </c>
      <c r="E1052" s="179"/>
      <c r="F1052" s="176"/>
    </row>
    <row r="1053" spans="1:6" ht="24" customHeight="1">
      <c r="A1053" s="53">
        <v>2170201</v>
      </c>
      <c r="B1053" s="195" t="s">
        <v>923</v>
      </c>
      <c r="C1053" s="177"/>
      <c r="D1053" s="178">
        <f t="shared" si="53"/>
        <v>0</v>
      </c>
      <c r="E1053" s="179"/>
      <c r="F1053" s="176"/>
    </row>
    <row r="1054" spans="1:6" ht="24" customHeight="1">
      <c r="A1054" s="53">
        <v>2170202</v>
      </c>
      <c r="B1054" s="195" t="s">
        <v>924</v>
      </c>
      <c r="C1054" s="177"/>
      <c r="D1054" s="178">
        <f t="shared" si="53"/>
        <v>0</v>
      </c>
      <c r="E1054" s="179"/>
      <c r="F1054" s="176"/>
    </row>
    <row r="1055" spans="1:6" ht="24" customHeight="1">
      <c r="A1055" s="53">
        <v>2170203</v>
      </c>
      <c r="B1055" s="195" t="s">
        <v>925</v>
      </c>
      <c r="C1055" s="177"/>
      <c r="D1055" s="178">
        <f t="shared" si="53"/>
        <v>0</v>
      </c>
      <c r="E1055" s="179"/>
      <c r="F1055" s="176"/>
    </row>
    <row r="1056" spans="1:6" ht="24" customHeight="1">
      <c r="A1056" s="53">
        <v>2170204</v>
      </c>
      <c r="B1056" s="195" t="s">
        <v>926</v>
      </c>
      <c r="C1056" s="177"/>
      <c r="D1056" s="178">
        <f t="shared" si="53"/>
        <v>0</v>
      </c>
      <c r="E1056" s="179"/>
      <c r="F1056" s="176"/>
    </row>
    <row r="1057" spans="1:6" ht="24" customHeight="1">
      <c r="A1057" s="53">
        <v>2170205</v>
      </c>
      <c r="B1057" s="195" t="s">
        <v>927</v>
      </c>
      <c r="C1057" s="177"/>
      <c r="D1057" s="178">
        <f t="shared" si="53"/>
        <v>0</v>
      </c>
      <c r="E1057" s="179"/>
      <c r="F1057" s="176"/>
    </row>
    <row r="1058" spans="1:6" ht="24" customHeight="1">
      <c r="A1058" s="53">
        <v>2170206</v>
      </c>
      <c r="B1058" s="195" t="s">
        <v>928</v>
      </c>
      <c r="C1058" s="177"/>
      <c r="D1058" s="178">
        <f t="shared" si="53"/>
        <v>0</v>
      </c>
      <c r="E1058" s="179"/>
      <c r="F1058" s="176"/>
    </row>
    <row r="1059" spans="1:6" ht="24" customHeight="1">
      <c r="A1059" s="53">
        <v>2170207</v>
      </c>
      <c r="B1059" s="195" t="s">
        <v>929</v>
      </c>
      <c r="C1059" s="177"/>
      <c r="D1059" s="178">
        <f t="shared" si="53"/>
        <v>0</v>
      </c>
      <c r="E1059" s="179"/>
      <c r="F1059" s="176"/>
    </row>
    <row r="1060" spans="1:6" ht="24" customHeight="1">
      <c r="A1060" s="53">
        <v>2170208</v>
      </c>
      <c r="B1060" s="195" t="s">
        <v>930</v>
      </c>
      <c r="C1060" s="177"/>
      <c r="D1060" s="178">
        <f t="shared" si="53"/>
        <v>0</v>
      </c>
      <c r="E1060" s="179"/>
      <c r="F1060" s="176"/>
    </row>
    <row r="1061" spans="1:6" ht="24" customHeight="1">
      <c r="A1061" s="53">
        <v>2170299</v>
      </c>
      <c r="B1061" s="195" t="s">
        <v>931</v>
      </c>
      <c r="C1061" s="177"/>
      <c r="D1061" s="178">
        <f t="shared" si="53"/>
        <v>0</v>
      </c>
      <c r="E1061" s="179"/>
      <c r="F1061" s="176"/>
    </row>
    <row r="1062" spans="1:6" ht="24" customHeight="1">
      <c r="A1062" s="53">
        <v>21703</v>
      </c>
      <c r="B1062" s="195" t="s">
        <v>932</v>
      </c>
      <c r="C1062" s="183">
        <f>SUM(C1063:C1067)</f>
        <v>80</v>
      </c>
      <c r="D1062" s="183">
        <f>SUM(D1063:D1067)</f>
        <v>70</v>
      </c>
      <c r="E1062" s="179">
        <f>D1062/C1062</f>
        <v>0.875</v>
      </c>
      <c r="F1062" s="176"/>
    </row>
    <row r="1063" spans="1:6" ht="24" customHeight="1">
      <c r="A1063" s="53">
        <v>2170301</v>
      </c>
      <c r="B1063" s="195" t="s">
        <v>933</v>
      </c>
      <c r="C1063" s="177"/>
      <c r="D1063" s="178">
        <f>C1063*1.03</f>
        <v>0</v>
      </c>
      <c r="E1063" s="179"/>
      <c r="F1063" s="176"/>
    </row>
    <row r="1064" spans="1:6" ht="24" customHeight="1">
      <c r="A1064" s="53">
        <v>2170302</v>
      </c>
      <c r="B1064" s="162" t="s">
        <v>934</v>
      </c>
      <c r="C1064" s="177"/>
      <c r="D1064" s="178">
        <f>C1064*1.03</f>
        <v>0</v>
      </c>
      <c r="E1064" s="179"/>
      <c r="F1064" s="176"/>
    </row>
    <row r="1065" spans="1:6" ht="24" customHeight="1">
      <c r="A1065" s="53">
        <v>2170303</v>
      </c>
      <c r="B1065" s="195" t="s">
        <v>935</v>
      </c>
      <c r="C1065" s="177"/>
      <c r="D1065" s="178">
        <f>C1065*1.03</f>
        <v>0</v>
      </c>
      <c r="E1065" s="179"/>
      <c r="F1065" s="176"/>
    </row>
    <row r="1066" spans="1:6" ht="24" customHeight="1">
      <c r="A1066" s="53">
        <v>2170304</v>
      </c>
      <c r="B1066" s="195" t="s">
        <v>936</v>
      </c>
      <c r="C1066" s="177"/>
      <c r="D1066" s="178">
        <f>C1066*1.03</f>
        <v>0</v>
      </c>
      <c r="E1066" s="179"/>
      <c r="F1066" s="176"/>
    </row>
    <row r="1067" spans="1:6" ht="24" customHeight="1">
      <c r="A1067" s="53">
        <v>2170399</v>
      </c>
      <c r="B1067" s="195" t="s">
        <v>937</v>
      </c>
      <c r="C1067" s="177">
        <v>80</v>
      </c>
      <c r="D1067" s="178">
        <v>70</v>
      </c>
      <c r="E1067" s="179">
        <f>D1067/C1067</f>
        <v>0.875</v>
      </c>
      <c r="F1067" s="176"/>
    </row>
    <row r="1068" spans="1:6" ht="24" customHeight="1">
      <c r="A1068" s="53">
        <v>21704</v>
      </c>
      <c r="B1068" s="195" t="s">
        <v>938</v>
      </c>
      <c r="C1068" s="183">
        <f>SUM(C1069:C1070)</f>
        <v>0</v>
      </c>
      <c r="D1068" s="178">
        <f t="shared" ref="D1068:D1083" si="54">C1068*1.03</f>
        <v>0</v>
      </c>
      <c r="E1068" s="179"/>
      <c r="F1068" s="176"/>
    </row>
    <row r="1069" spans="1:6" ht="24" customHeight="1">
      <c r="A1069" s="53">
        <v>2170401</v>
      </c>
      <c r="B1069" s="195" t="s">
        <v>939</v>
      </c>
      <c r="C1069" s="177"/>
      <c r="D1069" s="178">
        <f t="shared" si="54"/>
        <v>0</v>
      </c>
      <c r="E1069" s="179"/>
      <c r="F1069" s="176"/>
    </row>
    <row r="1070" spans="1:6" ht="24" customHeight="1">
      <c r="A1070" s="53">
        <v>2170499</v>
      </c>
      <c r="B1070" s="195" t="s">
        <v>940</v>
      </c>
      <c r="C1070" s="177"/>
      <c r="D1070" s="178">
        <f t="shared" si="54"/>
        <v>0</v>
      </c>
      <c r="E1070" s="179"/>
      <c r="F1070" s="176"/>
    </row>
    <row r="1071" spans="1:6" ht="24" customHeight="1">
      <c r="A1071" s="53">
        <v>21799</v>
      </c>
      <c r="B1071" s="195" t="s">
        <v>941</v>
      </c>
      <c r="C1071" s="183">
        <f>SUM(C1072,C1073)</f>
        <v>0</v>
      </c>
      <c r="D1071" s="178">
        <f t="shared" si="54"/>
        <v>0</v>
      </c>
      <c r="E1071" s="179"/>
      <c r="F1071" s="176"/>
    </row>
    <row r="1072" spans="1:6" ht="24" customHeight="1">
      <c r="A1072" s="53">
        <v>2179901</v>
      </c>
      <c r="B1072" s="195" t="s">
        <v>942</v>
      </c>
      <c r="C1072" s="177"/>
      <c r="D1072" s="178">
        <f t="shared" si="54"/>
        <v>0</v>
      </c>
      <c r="E1072" s="179"/>
      <c r="F1072" s="176"/>
    </row>
    <row r="1073" spans="1:6" ht="24" customHeight="1">
      <c r="A1073" s="53">
        <v>2179902</v>
      </c>
      <c r="B1073" s="195" t="s">
        <v>943</v>
      </c>
      <c r="C1073" s="177"/>
      <c r="D1073" s="178">
        <f t="shared" si="54"/>
        <v>0</v>
      </c>
      <c r="E1073" s="179"/>
      <c r="F1073" s="176"/>
    </row>
    <row r="1074" spans="1:6" ht="24" customHeight="1">
      <c r="A1074" s="53">
        <v>219</v>
      </c>
      <c r="B1074" s="195" t="s">
        <v>944</v>
      </c>
      <c r="C1074" s="177">
        <f>SUM(C1075:C1083)</f>
        <v>0</v>
      </c>
      <c r="D1074" s="178">
        <f t="shared" si="54"/>
        <v>0</v>
      </c>
      <c r="E1074" s="179"/>
      <c r="F1074" s="176"/>
    </row>
    <row r="1075" spans="1:6" ht="24" customHeight="1">
      <c r="A1075" s="53">
        <v>21901</v>
      </c>
      <c r="B1075" s="195" t="s">
        <v>945</v>
      </c>
      <c r="C1075" s="177"/>
      <c r="D1075" s="178">
        <f t="shared" si="54"/>
        <v>0</v>
      </c>
      <c r="E1075" s="179"/>
      <c r="F1075" s="176"/>
    </row>
    <row r="1076" spans="1:6" ht="24" customHeight="1">
      <c r="A1076" s="53">
        <v>21902</v>
      </c>
      <c r="B1076" s="195" t="s">
        <v>946</v>
      </c>
      <c r="C1076" s="177"/>
      <c r="D1076" s="178">
        <f t="shared" si="54"/>
        <v>0</v>
      </c>
      <c r="E1076" s="179"/>
      <c r="F1076" s="176"/>
    </row>
    <row r="1077" spans="1:6" ht="24" customHeight="1">
      <c r="A1077" s="53">
        <v>21903</v>
      </c>
      <c r="B1077" s="195" t="s">
        <v>947</v>
      </c>
      <c r="C1077" s="177"/>
      <c r="D1077" s="178">
        <f t="shared" si="54"/>
        <v>0</v>
      </c>
      <c r="E1077" s="179"/>
      <c r="F1077" s="176"/>
    </row>
    <row r="1078" spans="1:6" ht="24" customHeight="1">
      <c r="A1078" s="53">
        <v>21904</v>
      </c>
      <c r="B1078" s="195" t="s">
        <v>948</v>
      </c>
      <c r="C1078" s="177"/>
      <c r="D1078" s="178">
        <f t="shared" si="54"/>
        <v>0</v>
      </c>
      <c r="E1078" s="179"/>
      <c r="F1078" s="176"/>
    </row>
    <row r="1079" spans="1:6" ht="24" customHeight="1">
      <c r="A1079" s="53">
        <v>21905</v>
      </c>
      <c r="B1079" s="195" t="s">
        <v>949</v>
      </c>
      <c r="C1079" s="177"/>
      <c r="D1079" s="178">
        <f t="shared" si="54"/>
        <v>0</v>
      </c>
      <c r="E1079" s="179"/>
      <c r="F1079" s="176"/>
    </row>
    <row r="1080" spans="1:6" ht="24" customHeight="1">
      <c r="A1080" s="53">
        <v>21906</v>
      </c>
      <c r="B1080" s="195" t="s">
        <v>950</v>
      </c>
      <c r="C1080" s="177"/>
      <c r="D1080" s="178">
        <f t="shared" si="54"/>
        <v>0</v>
      </c>
      <c r="E1080" s="179"/>
      <c r="F1080" s="176"/>
    </row>
    <row r="1081" spans="1:6" ht="24" customHeight="1">
      <c r="A1081" s="53">
        <v>21907</v>
      </c>
      <c r="B1081" s="195" t="s">
        <v>951</v>
      </c>
      <c r="C1081" s="177"/>
      <c r="D1081" s="178">
        <f t="shared" si="54"/>
        <v>0</v>
      </c>
      <c r="E1081" s="179"/>
      <c r="F1081" s="176"/>
    </row>
    <row r="1082" spans="1:6" ht="24" customHeight="1">
      <c r="A1082" s="53">
        <v>21908</v>
      </c>
      <c r="B1082" s="195" t="s">
        <v>952</v>
      </c>
      <c r="C1082" s="177"/>
      <c r="D1082" s="178">
        <f t="shared" si="54"/>
        <v>0</v>
      </c>
      <c r="E1082" s="179"/>
      <c r="F1082" s="176"/>
    </row>
    <row r="1083" spans="1:6" ht="24" customHeight="1">
      <c r="A1083" s="53">
        <v>21999</v>
      </c>
      <c r="B1083" s="195" t="s">
        <v>953</v>
      </c>
      <c r="C1083" s="177"/>
      <c r="D1083" s="178">
        <f t="shared" si="54"/>
        <v>0</v>
      </c>
      <c r="E1083" s="179"/>
      <c r="F1083" s="176"/>
    </row>
    <row r="1084" spans="1:6" ht="24" customHeight="1">
      <c r="A1084" s="53">
        <v>220</v>
      </c>
      <c r="B1084" s="195" t="s">
        <v>954</v>
      </c>
      <c r="C1084" s="177">
        <f>SUM(C1085,C1112,C1127)</f>
        <v>2235</v>
      </c>
      <c r="D1084" s="177">
        <f>SUM(D1085,D1112,D1127)</f>
        <v>2346</v>
      </c>
      <c r="E1084" s="179">
        <f>D1084/C1084</f>
        <v>1.0496644295302</v>
      </c>
      <c r="F1084" s="176"/>
    </row>
    <row r="1085" spans="1:6" ht="24" customHeight="1">
      <c r="A1085" s="53">
        <v>22001</v>
      </c>
      <c r="B1085" s="195" t="s">
        <v>955</v>
      </c>
      <c r="C1085" s="183">
        <f>SUM(C1086:C1111)</f>
        <v>2207</v>
      </c>
      <c r="D1085" s="183">
        <f>SUM(D1086:D1111)</f>
        <v>2318</v>
      </c>
      <c r="E1085" s="179">
        <f>D1085/C1085</f>
        <v>1.05029451744449</v>
      </c>
      <c r="F1085" s="176"/>
    </row>
    <row r="1086" spans="1:6" ht="24" customHeight="1">
      <c r="A1086" s="53">
        <v>2200101</v>
      </c>
      <c r="B1086" s="195" t="s">
        <v>128</v>
      </c>
      <c r="C1086" s="177">
        <v>1363</v>
      </c>
      <c r="D1086" s="177">
        <v>1450</v>
      </c>
      <c r="E1086" s="179">
        <f>D1086/C1086</f>
        <v>1.0638297872340401</v>
      </c>
      <c r="F1086" s="176"/>
    </row>
    <row r="1087" spans="1:6" ht="24" customHeight="1">
      <c r="A1087" s="53">
        <v>2200102</v>
      </c>
      <c r="B1087" s="195" t="s">
        <v>129</v>
      </c>
      <c r="C1087" s="177">
        <v>0</v>
      </c>
      <c r="D1087" s="178">
        <f>C1087*1.03</f>
        <v>0</v>
      </c>
      <c r="E1087" s="179"/>
      <c r="F1087" s="176"/>
    </row>
    <row r="1088" spans="1:6" ht="24" customHeight="1">
      <c r="A1088" s="53">
        <v>2200103</v>
      </c>
      <c r="B1088" s="195" t="s">
        <v>130</v>
      </c>
      <c r="C1088" s="177">
        <v>0</v>
      </c>
      <c r="D1088" s="178">
        <f>C1088*1.03</f>
        <v>0</v>
      </c>
      <c r="E1088" s="179"/>
      <c r="F1088" s="176"/>
    </row>
    <row r="1089" spans="1:6" ht="24" customHeight="1">
      <c r="A1089" s="53">
        <v>2200104</v>
      </c>
      <c r="B1089" s="195" t="s">
        <v>956</v>
      </c>
      <c r="C1089" s="177">
        <v>0</v>
      </c>
      <c r="D1089" s="178">
        <f>C1089*1.03</f>
        <v>0</v>
      </c>
      <c r="E1089" s="179"/>
      <c r="F1089" s="176"/>
    </row>
    <row r="1090" spans="1:6" ht="24" customHeight="1">
      <c r="A1090" s="53">
        <v>2200106</v>
      </c>
      <c r="B1090" s="195" t="s">
        <v>957</v>
      </c>
      <c r="C1090" s="177">
        <v>22</v>
      </c>
      <c r="D1090" s="178">
        <v>22</v>
      </c>
      <c r="E1090" s="179">
        <f>D1090/C1090</f>
        <v>1</v>
      </c>
      <c r="F1090" s="176"/>
    </row>
    <row r="1091" spans="1:6" ht="24" customHeight="1">
      <c r="A1091" s="53">
        <v>2200107</v>
      </c>
      <c r="B1091" s="195" t="s">
        <v>958</v>
      </c>
      <c r="C1091" s="177">
        <v>0</v>
      </c>
      <c r="D1091" s="178">
        <f t="shared" ref="D1091:D1110" si="55">C1091*1.03</f>
        <v>0</v>
      </c>
      <c r="E1091" s="179"/>
      <c r="F1091" s="176"/>
    </row>
    <row r="1092" spans="1:6" ht="24" customHeight="1">
      <c r="A1092" s="53">
        <v>2200108</v>
      </c>
      <c r="B1092" s="195" t="s">
        <v>959</v>
      </c>
      <c r="C1092" s="177">
        <v>0</v>
      </c>
      <c r="D1092" s="178">
        <f t="shared" si="55"/>
        <v>0</v>
      </c>
      <c r="E1092" s="179"/>
      <c r="F1092" s="176"/>
    </row>
    <row r="1093" spans="1:6" ht="24" customHeight="1">
      <c r="A1093" s="53">
        <v>2200109</v>
      </c>
      <c r="B1093" s="195" t="s">
        <v>960</v>
      </c>
      <c r="C1093" s="177">
        <v>35</v>
      </c>
      <c r="D1093" s="178">
        <v>36</v>
      </c>
      <c r="E1093" s="179">
        <f>D1093/C1093</f>
        <v>1.02857142857143</v>
      </c>
      <c r="F1093" s="176"/>
    </row>
    <row r="1094" spans="1:6" ht="24" customHeight="1">
      <c r="A1094" s="53">
        <v>2200112</v>
      </c>
      <c r="B1094" s="195" t="s">
        <v>961</v>
      </c>
      <c r="C1094" s="177">
        <v>0</v>
      </c>
      <c r="D1094" s="178">
        <f t="shared" si="55"/>
        <v>0</v>
      </c>
      <c r="E1094" s="179"/>
      <c r="F1094" s="176"/>
    </row>
    <row r="1095" spans="1:6" ht="24" customHeight="1">
      <c r="A1095" s="53">
        <v>2200113</v>
      </c>
      <c r="B1095" s="195" t="s">
        <v>962</v>
      </c>
      <c r="C1095" s="177">
        <v>0</v>
      </c>
      <c r="D1095" s="178">
        <f t="shared" si="55"/>
        <v>0</v>
      </c>
      <c r="E1095" s="179"/>
      <c r="F1095" s="176"/>
    </row>
    <row r="1096" spans="1:6" ht="24" customHeight="1">
      <c r="A1096" s="53">
        <v>2200114</v>
      </c>
      <c r="B1096" s="195" t="s">
        <v>963</v>
      </c>
      <c r="C1096" s="177">
        <v>0</v>
      </c>
      <c r="D1096" s="178">
        <f t="shared" si="55"/>
        <v>0</v>
      </c>
      <c r="E1096" s="179"/>
      <c r="F1096" s="176"/>
    </row>
    <row r="1097" spans="1:6" ht="24" customHeight="1">
      <c r="A1097" s="53">
        <v>2200115</v>
      </c>
      <c r="B1097" s="195" t="s">
        <v>964</v>
      </c>
      <c r="C1097" s="177">
        <v>0</v>
      </c>
      <c r="D1097" s="178">
        <f t="shared" si="55"/>
        <v>0</v>
      </c>
      <c r="E1097" s="179"/>
      <c r="F1097" s="176"/>
    </row>
    <row r="1098" spans="1:6" ht="24" customHeight="1">
      <c r="A1098" s="53">
        <v>2200116</v>
      </c>
      <c r="B1098" s="195" t="s">
        <v>965</v>
      </c>
      <c r="C1098" s="177">
        <v>0</v>
      </c>
      <c r="D1098" s="178">
        <f t="shared" si="55"/>
        <v>0</v>
      </c>
      <c r="E1098" s="179"/>
      <c r="F1098" s="176"/>
    </row>
    <row r="1099" spans="1:6" ht="24" customHeight="1">
      <c r="A1099" s="53">
        <v>2200119</v>
      </c>
      <c r="B1099" s="195" t="s">
        <v>966</v>
      </c>
      <c r="C1099" s="177">
        <v>0</v>
      </c>
      <c r="D1099" s="178">
        <f t="shared" si="55"/>
        <v>0</v>
      </c>
      <c r="E1099" s="179"/>
      <c r="F1099" s="176"/>
    </row>
    <row r="1100" spans="1:6" ht="24" customHeight="1">
      <c r="A1100" s="53">
        <v>2200120</v>
      </c>
      <c r="B1100" s="195" t="s">
        <v>967</v>
      </c>
      <c r="C1100" s="177">
        <v>0</v>
      </c>
      <c r="D1100" s="178">
        <f t="shared" si="55"/>
        <v>0</v>
      </c>
      <c r="E1100" s="179"/>
      <c r="F1100" s="176"/>
    </row>
    <row r="1101" spans="1:6" ht="24" customHeight="1">
      <c r="A1101" s="53">
        <v>2200121</v>
      </c>
      <c r="B1101" s="195" t="s">
        <v>968</v>
      </c>
      <c r="C1101" s="177">
        <v>0</v>
      </c>
      <c r="D1101" s="178">
        <f t="shared" si="55"/>
        <v>0</v>
      </c>
      <c r="E1101" s="179"/>
      <c r="F1101" s="176"/>
    </row>
    <row r="1102" spans="1:6" ht="24" customHeight="1">
      <c r="A1102" s="53">
        <v>2200122</v>
      </c>
      <c r="B1102" s="195" t="s">
        <v>969</v>
      </c>
      <c r="C1102" s="177">
        <v>0</v>
      </c>
      <c r="D1102" s="178">
        <f t="shared" si="55"/>
        <v>0</v>
      </c>
      <c r="E1102" s="179"/>
      <c r="F1102" s="176"/>
    </row>
    <row r="1103" spans="1:6" ht="24" customHeight="1">
      <c r="A1103" s="53">
        <v>2200123</v>
      </c>
      <c r="B1103" s="195" t="s">
        <v>970</v>
      </c>
      <c r="C1103" s="177">
        <v>0</v>
      </c>
      <c r="D1103" s="178">
        <f t="shared" si="55"/>
        <v>0</v>
      </c>
      <c r="E1103" s="179"/>
      <c r="F1103" s="176"/>
    </row>
    <row r="1104" spans="1:6" ht="24" customHeight="1">
      <c r="A1104" s="53">
        <v>2200124</v>
      </c>
      <c r="B1104" s="195" t="s">
        <v>971</v>
      </c>
      <c r="C1104" s="177">
        <v>0</v>
      </c>
      <c r="D1104" s="178">
        <f t="shared" si="55"/>
        <v>0</v>
      </c>
      <c r="E1104" s="179"/>
      <c r="F1104" s="176"/>
    </row>
    <row r="1105" spans="1:6" ht="24" customHeight="1">
      <c r="A1105" s="53">
        <v>2200125</v>
      </c>
      <c r="B1105" s="195" t="s">
        <v>972</v>
      </c>
      <c r="C1105" s="177">
        <v>0</v>
      </c>
      <c r="D1105" s="178">
        <f t="shared" si="55"/>
        <v>0</v>
      </c>
      <c r="E1105" s="179"/>
      <c r="F1105" s="176"/>
    </row>
    <row r="1106" spans="1:6" ht="24" customHeight="1">
      <c r="A1106" s="53">
        <v>2200126</v>
      </c>
      <c r="B1106" s="195" t="s">
        <v>973</v>
      </c>
      <c r="C1106" s="177">
        <v>0</v>
      </c>
      <c r="D1106" s="178">
        <f t="shared" si="55"/>
        <v>0</v>
      </c>
      <c r="E1106" s="179"/>
      <c r="F1106" s="176"/>
    </row>
    <row r="1107" spans="1:6" ht="24" customHeight="1">
      <c r="A1107" s="53">
        <v>2200127</v>
      </c>
      <c r="B1107" s="195" t="s">
        <v>974</v>
      </c>
      <c r="C1107" s="177">
        <v>0</v>
      </c>
      <c r="D1107" s="178">
        <f t="shared" si="55"/>
        <v>0</v>
      </c>
      <c r="E1107" s="179"/>
      <c r="F1107" s="176"/>
    </row>
    <row r="1108" spans="1:6" ht="24" customHeight="1">
      <c r="A1108" s="53">
        <v>2200128</v>
      </c>
      <c r="B1108" s="195" t="s">
        <v>975</v>
      </c>
      <c r="C1108" s="177">
        <v>0</v>
      </c>
      <c r="D1108" s="178">
        <f t="shared" si="55"/>
        <v>0</v>
      </c>
      <c r="E1108" s="179"/>
      <c r="F1108" s="176"/>
    </row>
    <row r="1109" spans="1:6" ht="24" customHeight="1">
      <c r="A1109" s="53">
        <v>2200129</v>
      </c>
      <c r="B1109" s="195" t="s">
        <v>976</v>
      </c>
      <c r="C1109" s="177">
        <v>0</v>
      </c>
      <c r="D1109" s="178">
        <f t="shared" si="55"/>
        <v>0</v>
      </c>
      <c r="E1109" s="179"/>
      <c r="F1109" s="176"/>
    </row>
    <row r="1110" spans="1:6" ht="24" customHeight="1">
      <c r="A1110" s="53">
        <v>2200150</v>
      </c>
      <c r="B1110" s="195" t="s">
        <v>137</v>
      </c>
      <c r="C1110" s="177">
        <v>0</v>
      </c>
      <c r="D1110" s="178">
        <f t="shared" si="55"/>
        <v>0</v>
      </c>
      <c r="E1110" s="179"/>
      <c r="F1110" s="176"/>
    </row>
    <row r="1111" spans="1:6" ht="24" customHeight="1">
      <c r="A1111" s="53">
        <v>2200199</v>
      </c>
      <c r="B1111" s="195" t="s">
        <v>977</v>
      </c>
      <c r="C1111" s="177">
        <v>787</v>
      </c>
      <c r="D1111" s="178">
        <v>810</v>
      </c>
      <c r="E1111" s="179">
        <f>D1111/C1111</f>
        <v>1.0292249047013999</v>
      </c>
      <c r="F1111" s="176"/>
    </row>
    <row r="1112" spans="1:6" ht="24" customHeight="1">
      <c r="A1112" s="53">
        <v>22005</v>
      </c>
      <c r="B1112" s="195" t="s">
        <v>978</v>
      </c>
      <c r="C1112" s="183">
        <f>SUM(C1113:C1127)</f>
        <v>28</v>
      </c>
      <c r="D1112" s="183">
        <f>SUM(D1113:D1127)</f>
        <v>28</v>
      </c>
      <c r="E1112" s="179">
        <f>D1112/C1112</f>
        <v>1</v>
      </c>
      <c r="F1112" s="176"/>
    </row>
    <row r="1113" spans="1:6" ht="24" customHeight="1">
      <c r="A1113" s="53">
        <v>2200501</v>
      </c>
      <c r="B1113" s="195" t="s">
        <v>128</v>
      </c>
      <c r="C1113" s="177"/>
      <c r="D1113" s="178">
        <f>C1113*1.03</f>
        <v>0</v>
      </c>
      <c r="E1113" s="179"/>
      <c r="F1113" s="176"/>
    </row>
    <row r="1114" spans="1:6" ht="24" customHeight="1">
      <c r="A1114" s="53">
        <v>2200502</v>
      </c>
      <c r="B1114" s="195" t="s">
        <v>129</v>
      </c>
      <c r="C1114" s="177"/>
      <c r="D1114" s="178">
        <f>C1114*1.03</f>
        <v>0</v>
      </c>
      <c r="E1114" s="179"/>
      <c r="F1114" s="176"/>
    </row>
    <row r="1115" spans="1:6" ht="24" customHeight="1">
      <c r="A1115" s="53">
        <v>2200503</v>
      </c>
      <c r="B1115" s="195" t="s">
        <v>130</v>
      </c>
      <c r="C1115" s="177"/>
      <c r="D1115" s="178">
        <f>C1115*1.03</f>
        <v>0</v>
      </c>
      <c r="E1115" s="179"/>
      <c r="F1115" s="176"/>
    </row>
    <row r="1116" spans="1:6" ht="24" customHeight="1">
      <c r="A1116" s="53">
        <v>2200504</v>
      </c>
      <c r="B1116" s="195" t="s">
        <v>979</v>
      </c>
      <c r="C1116" s="177"/>
      <c r="D1116" s="178">
        <f>C1116*1.03</f>
        <v>0</v>
      </c>
      <c r="E1116" s="179"/>
      <c r="F1116" s="176"/>
    </row>
    <row r="1117" spans="1:6" ht="24" customHeight="1">
      <c r="A1117" s="53">
        <v>2200506</v>
      </c>
      <c r="B1117" s="195" t="s">
        <v>980</v>
      </c>
      <c r="C1117" s="177">
        <v>18</v>
      </c>
      <c r="D1117" s="178">
        <v>18</v>
      </c>
      <c r="E1117" s="179">
        <f>D1117/C1117</f>
        <v>1</v>
      </c>
      <c r="F1117" s="176"/>
    </row>
    <row r="1118" spans="1:6" ht="24" customHeight="1">
      <c r="A1118" s="53">
        <v>2200507</v>
      </c>
      <c r="B1118" s="195" t="s">
        <v>981</v>
      </c>
      <c r="C1118" s="177"/>
      <c r="D1118" s="178">
        <f t="shared" ref="D1118:D1125" si="56">C1118*1.03</f>
        <v>0</v>
      </c>
      <c r="E1118" s="179"/>
      <c r="F1118" s="176"/>
    </row>
    <row r="1119" spans="1:6" ht="24" customHeight="1">
      <c r="A1119" s="53">
        <v>2200508</v>
      </c>
      <c r="B1119" s="195" t="s">
        <v>982</v>
      </c>
      <c r="C1119" s="177"/>
      <c r="D1119" s="178">
        <f t="shared" si="56"/>
        <v>0</v>
      </c>
      <c r="E1119" s="179"/>
      <c r="F1119" s="176"/>
    </row>
    <row r="1120" spans="1:6" ht="24" customHeight="1">
      <c r="A1120" s="53">
        <v>2200509</v>
      </c>
      <c r="B1120" s="195" t="s">
        <v>983</v>
      </c>
      <c r="C1120" s="177"/>
      <c r="D1120" s="178">
        <f t="shared" si="56"/>
        <v>0</v>
      </c>
      <c r="E1120" s="179"/>
      <c r="F1120" s="176"/>
    </row>
    <row r="1121" spans="1:6" ht="24" customHeight="1">
      <c r="A1121" s="53">
        <v>2200510</v>
      </c>
      <c r="B1121" s="195" t="s">
        <v>984</v>
      </c>
      <c r="C1121" s="177"/>
      <c r="D1121" s="178">
        <f t="shared" si="56"/>
        <v>0</v>
      </c>
      <c r="E1121" s="179"/>
      <c r="F1121" s="176"/>
    </row>
    <row r="1122" spans="1:6" ht="24" customHeight="1">
      <c r="A1122" s="53">
        <v>2200511</v>
      </c>
      <c r="B1122" s="195" t="s">
        <v>985</v>
      </c>
      <c r="C1122" s="177"/>
      <c r="D1122" s="178">
        <f t="shared" si="56"/>
        <v>0</v>
      </c>
      <c r="E1122" s="179"/>
      <c r="F1122" s="176"/>
    </row>
    <row r="1123" spans="1:6" ht="24" customHeight="1">
      <c r="A1123" s="53">
        <v>2200512</v>
      </c>
      <c r="B1123" s="195" t="s">
        <v>986</v>
      </c>
      <c r="C1123" s="177"/>
      <c r="D1123" s="178">
        <f t="shared" si="56"/>
        <v>0</v>
      </c>
      <c r="E1123" s="179"/>
      <c r="F1123" s="176"/>
    </row>
    <row r="1124" spans="1:6" ht="24" customHeight="1">
      <c r="A1124" s="53">
        <v>2200513</v>
      </c>
      <c r="B1124" s="195" t="s">
        <v>987</v>
      </c>
      <c r="C1124" s="177"/>
      <c r="D1124" s="178">
        <f t="shared" si="56"/>
        <v>0</v>
      </c>
      <c r="E1124" s="179"/>
      <c r="F1124" s="176"/>
    </row>
    <row r="1125" spans="1:6" ht="24" customHeight="1">
      <c r="A1125" s="53">
        <v>2200514</v>
      </c>
      <c r="B1125" s="195" t="s">
        <v>988</v>
      </c>
      <c r="C1125" s="177"/>
      <c r="D1125" s="178">
        <f t="shared" si="56"/>
        <v>0</v>
      </c>
      <c r="E1125" s="179"/>
      <c r="F1125" s="176"/>
    </row>
    <row r="1126" spans="1:6" ht="24" customHeight="1">
      <c r="A1126" s="53">
        <v>2200599</v>
      </c>
      <c r="B1126" s="195" t="s">
        <v>989</v>
      </c>
      <c r="C1126" s="177">
        <v>10</v>
      </c>
      <c r="D1126" s="178">
        <v>10</v>
      </c>
      <c r="E1126" s="179">
        <f>D1126/C1126</f>
        <v>1</v>
      </c>
      <c r="F1126" s="176"/>
    </row>
    <row r="1127" spans="1:6" ht="24" customHeight="1">
      <c r="A1127" s="53">
        <v>22099</v>
      </c>
      <c r="B1127" s="195" t="s">
        <v>990</v>
      </c>
      <c r="C1127" s="177"/>
      <c r="D1127" s="178">
        <f>C1127*1.03</f>
        <v>0</v>
      </c>
      <c r="E1127" s="179"/>
      <c r="F1127" s="176"/>
    </row>
    <row r="1128" spans="1:6" ht="24" customHeight="1">
      <c r="A1128" s="53">
        <v>221</v>
      </c>
      <c r="B1128" s="195" t="s">
        <v>991</v>
      </c>
      <c r="C1128" s="177">
        <f>SUM(C1129,C1140,C1144)</f>
        <v>7484</v>
      </c>
      <c r="D1128" s="177">
        <f>SUM(D1129,D1140,D1144)</f>
        <v>7797</v>
      </c>
      <c r="E1128" s="179">
        <f>D1128/C1128</f>
        <v>1.04182255478354</v>
      </c>
      <c r="F1128" s="176"/>
    </row>
    <row r="1129" spans="1:6" ht="24" customHeight="1">
      <c r="A1129" s="53">
        <v>22101</v>
      </c>
      <c r="B1129" s="195" t="s">
        <v>992</v>
      </c>
      <c r="C1129" s="183">
        <f>SUM(C1130:C1139)</f>
        <v>5831</v>
      </c>
      <c r="D1129" s="183">
        <f>SUM(D1130:D1139)</f>
        <v>5997</v>
      </c>
      <c r="E1129" s="179">
        <f>D1129/C1129</f>
        <v>1.02846853026925</v>
      </c>
      <c r="F1129" s="176"/>
    </row>
    <row r="1130" spans="1:6" ht="24" customHeight="1">
      <c r="A1130" s="53">
        <v>2210101</v>
      </c>
      <c r="B1130" s="195" t="s">
        <v>993</v>
      </c>
      <c r="C1130" s="177">
        <v>0</v>
      </c>
      <c r="D1130" s="178">
        <f>C1130*1.03</f>
        <v>0</v>
      </c>
      <c r="E1130" s="179"/>
      <c r="F1130" s="176"/>
    </row>
    <row r="1131" spans="1:6" ht="24" customHeight="1">
      <c r="A1131" s="53">
        <v>2210102</v>
      </c>
      <c r="B1131" s="195" t="s">
        <v>994</v>
      </c>
      <c r="C1131" s="177">
        <v>0</v>
      </c>
      <c r="D1131" s="178">
        <f>C1131*1.03</f>
        <v>0</v>
      </c>
      <c r="E1131" s="179"/>
      <c r="F1131" s="176"/>
    </row>
    <row r="1132" spans="1:6" ht="24" customHeight="1">
      <c r="A1132" s="53">
        <v>2210103</v>
      </c>
      <c r="B1132" s="195" t="s">
        <v>995</v>
      </c>
      <c r="C1132" s="177">
        <v>2615</v>
      </c>
      <c r="D1132" s="178">
        <v>2693</v>
      </c>
      <c r="E1132" s="179">
        <f>D1132/C1132</f>
        <v>1.0298279158699799</v>
      </c>
      <c r="F1132" s="176"/>
    </row>
    <row r="1133" spans="1:6" ht="24" customHeight="1">
      <c r="A1133" s="53">
        <v>2210104</v>
      </c>
      <c r="B1133" s="195" t="s">
        <v>996</v>
      </c>
      <c r="C1133" s="177">
        <v>0</v>
      </c>
      <c r="D1133" s="178">
        <f t="shared" ref="D1133:D1138" si="57">C1133*1.03</f>
        <v>0</v>
      </c>
      <c r="E1133" s="179"/>
      <c r="F1133" s="176"/>
    </row>
    <row r="1134" spans="1:6" ht="24" customHeight="1">
      <c r="A1134" s="53">
        <v>2210105</v>
      </c>
      <c r="B1134" s="195" t="s">
        <v>997</v>
      </c>
      <c r="C1134" s="177">
        <v>938</v>
      </c>
      <c r="D1134" s="178">
        <v>960</v>
      </c>
      <c r="E1134" s="179">
        <f>D1134/C1134</f>
        <v>1.02345415778252</v>
      </c>
      <c r="F1134" s="176"/>
    </row>
    <row r="1135" spans="1:6" ht="24" customHeight="1">
      <c r="A1135" s="53">
        <v>2210106</v>
      </c>
      <c r="B1135" s="195" t="s">
        <v>998</v>
      </c>
      <c r="C1135" s="177">
        <v>195</v>
      </c>
      <c r="D1135" s="178">
        <v>200</v>
      </c>
      <c r="E1135" s="179">
        <f>D1135/C1135</f>
        <v>1.02564102564103</v>
      </c>
      <c r="F1135" s="176"/>
    </row>
    <row r="1136" spans="1:6" ht="24" customHeight="1">
      <c r="A1136" s="53">
        <v>2210107</v>
      </c>
      <c r="B1136" s="195" t="s">
        <v>999</v>
      </c>
      <c r="C1136" s="177">
        <v>0</v>
      </c>
      <c r="D1136" s="178">
        <f t="shared" si="57"/>
        <v>0</v>
      </c>
      <c r="E1136" s="179"/>
      <c r="F1136" s="176"/>
    </row>
    <row r="1137" spans="1:6" ht="24" customHeight="1">
      <c r="A1137" s="53">
        <v>2210108</v>
      </c>
      <c r="B1137" s="195" t="s">
        <v>1000</v>
      </c>
      <c r="C1137" s="177">
        <v>2079</v>
      </c>
      <c r="D1137" s="178">
        <v>2140</v>
      </c>
      <c r="E1137" s="179">
        <f>D1137/C1137</f>
        <v>1.0293410293410299</v>
      </c>
      <c r="F1137" s="176"/>
    </row>
    <row r="1138" spans="1:6" ht="24" customHeight="1">
      <c r="A1138" s="53">
        <v>2210109</v>
      </c>
      <c r="B1138" s="195" t="s">
        <v>1001</v>
      </c>
      <c r="C1138" s="177">
        <v>0</v>
      </c>
      <c r="D1138" s="178">
        <f t="shared" si="57"/>
        <v>0</v>
      </c>
      <c r="E1138" s="179"/>
      <c r="F1138" s="176"/>
    </row>
    <row r="1139" spans="1:6" ht="24" customHeight="1">
      <c r="A1139" s="53">
        <v>2210199</v>
      </c>
      <c r="B1139" s="195" t="s">
        <v>1002</v>
      </c>
      <c r="C1139" s="177">
        <v>4</v>
      </c>
      <c r="D1139" s="178">
        <v>4</v>
      </c>
      <c r="E1139" s="179">
        <f>D1139/C1139</f>
        <v>1</v>
      </c>
      <c r="F1139" s="176"/>
    </row>
    <row r="1140" spans="1:6" ht="24" customHeight="1">
      <c r="A1140" s="53">
        <v>22102</v>
      </c>
      <c r="B1140" s="195" t="s">
        <v>1003</v>
      </c>
      <c r="C1140" s="183">
        <f>SUM(C1141:C1143)</f>
        <v>1653</v>
      </c>
      <c r="D1140" s="183">
        <f>SUM(D1141:D1143)</f>
        <v>1800</v>
      </c>
      <c r="E1140" s="179">
        <f>D1140/C1140</f>
        <v>1.0889292196007301</v>
      </c>
      <c r="F1140" s="176"/>
    </row>
    <row r="1141" spans="1:6" ht="24" customHeight="1">
      <c r="A1141" s="53">
        <v>2210201</v>
      </c>
      <c r="B1141" s="195" t="s">
        <v>1004</v>
      </c>
      <c r="C1141" s="177">
        <v>1653</v>
      </c>
      <c r="D1141" s="178">
        <v>1800</v>
      </c>
      <c r="E1141" s="179">
        <f>D1141/C1141</f>
        <v>1.0889292196007301</v>
      </c>
      <c r="F1141" s="176"/>
    </row>
    <row r="1142" spans="1:6" ht="24" customHeight="1">
      <c r="A1142" s="53">
        <v>2210202</v>
      </c>
      <c r="B1142" s="195" t="s">
        <v>1005</v>
      </c>
      <c r="C1142" s="177">
        <v>0</v>
      </c>
      <c r="D1142" s="178">
        <f t="shared" ref="D1142:D1147" si="58">C1142*1.03</f>
        <v>0</v>
      </c>
      <c r="E1142" s="179"/>
      <c r="F1142" s="176"/>
    </row>
    <row r="1143" spans="1:6" ht="24" customHeight="1">
      <c r="A1143" s="53">
        <v>2210203</v>
      </c>
      <c r="B1143" s="195" t="s">
        <v>1006</v>
      </c>
      <c r="C1143" s="177">
        <v>0</v>
      </c>
      <c r="D1143" s="178">
        <f t="shared" si="58"/>
        <v>0</v>
      </c>
      <c r="E1143" s="179"/>
      <c r="F1143" s="176"/>
    </row>
    <row r="1144" spans="1:6" ht="24" customHeight="1">
      <c r="A1144" s="53">
        <v>22103</v>
      </c>
      <c r="B1144" s="195" t="s">
        <v>1007</v>
      </c>
      <c r="C1144" s="183">
        <f>SUM(C1145:C1147)</f>
        <v>0</v>
      </c>
      <c r="D1144" s="178">
        <f t="shared" si="58"/>
        <v>0</v>
      </c>
      <c r="E1144" s="179"/>
      <c r="F1144" s="176"/>
    </row>
    <row r="1145" spans="1:6" ht="24" customHeight="1">
      <c r="A1145" s="53">
        <v>2210301</v>
      </c>
      <c r="B1145" s="195" t="s">
        <v>1008</v>
      </c>
      <c r="C1145" s="177"/>
      <c r="D1145" s="178">
        <f t="shared" si="58"/>
        <v>0</v>
      </c>
      <c r="E1145" s="179"/>
      <c r="F1145" s="176"/>
    </row>
    <row r="1146" spans="1:6" ht="24" customHeight="1">
      <c r="A1146" s="53">
        <v>2210302</v>
      </c>
      <c r="B1146" s="195" t="s">
        <v>1009</v>
      </c>
      <c r="C1146" s="177"/>
      <c r="D1146" s="178">
        <f t="shared" si="58"/>
        <v>0</v>
      </c>
      <c r="E1146" s="179"/>
      <c r="F1146" s="176"/>
    </row>
    <row r="1147" spans="1:6" ht="24" customHeight="1">
      <c r="A1147" s="53">
        <v>2210399</v>
      </c>
      <c r="B1147" s="195" t="s">
        <v>1010</v>
      </c>
      <c r="C1147" s="177"/>
      <c r="D1147" s="178">
        <f t="shared" si="58"/>
        <v>0</v>
      </c>
      <c r="E1147" s="179"/>
      <c r="F1147" s="176"/>
    </row>
    <row r="1148" spans="1:6" ht="24" customHeight="1">
      <c r="A1148" s="53">
        <v>222</v>
      </c>
      <c r="B1148" s="195" t="s">
        <v>1011</v>
      </c>
      <c r="C1148" s="177">
        <f>SUM(C1149,C1167,C1173,C1179)</f>
        <v>328</v>
      </c>
      <c r="D1148" s="177">
        <f>SUM(D1149,D1167,D1173,D1179)</f>
        <v>310</v>
      </c>
      <c r="E1148" s="179">
        <f>D1148/C1148</f>
        <v>0.94512195121951204</v>
      </c>
      <c r="F1148" s="176"/>
    </row>
    <row r="1149" spans="1:6" ht="24" customHeight="1">
      <c r="A1149" s="53">
        <v>22201</v>
      </c>
      <c r="B1149" s="195" t="s">
        <v>1012</v>
      </c>
      <c r="C1149" s="183">
        <f>SUM(C1150:C1166)</f>
        <v>128</v>
      </c>
      <c r="D1149" s="183">
        <f>SUM(D1150:D1166)</f>
        <v>130</v>
      </c>
      <c r="E1149" s="179">
        <f>D1149/C1149</f>
        <v>1.015625</v>
      </c>
      <c r="F1149" s="176"/>
    </row>
    <row r="1150" spans="1:6" ht="24" customHeight="1">
      <c r="A1150" s="53">
        <v>2220101</v>
      </c>
      <c r="B1150" s="195" t="s">
        <v>128</v>
      </c>
      <c r="C1150" s="177">
        <v>0</v>
      </c>
      <c r="D1150" s="178">
        <f>C1150*1.03</f>
        <v>0</v>
      </c>
      <c r="E1150" s="179"/>
      <c r="F1150" s="176"/>
    </row>
    <row r="1151" spans="1:6" ht="24" customHeight="1">
      <c r="A1151" s="53">
        <v>2220102</v>
      </c>
      <c r="B1151" s="195" t="s">
        <v>129</v>
      </c>
      <c r="C1151" s="177">
        <v>0</v>
      </c>
      <c r="D1151" s="178">
        <f>C1151*1.03</f>
        <v>0</v>
      </c>
      <c r="E1151" s="179"/>
      <c r="F1151" s="176"/>
    </row>
    <row r="1152" spans="1:6" ht="24" customHeight="1">
      <c r="A1152" s="53">
        <v>2220103</v>
      </c>
      <c r="B1152" s="195" t="s">
        <v>130</v>
      </c>
      <c r="C1152" s="177">
        <v>0</v>
      </c>
      <c r="D1152" s="178">
        <f>C1152*1.03</f>
        <v>0</v>
      </c>
      <c r="E1152" s="179"/>
      <c r="F1152" s="176"/>
    </row>
    <row r="1153" spans="1:6" ht="24" customHeight="1">
      <c r="A1153" s="53">
        <v>2220104</v>
      </c>
      <c r="B1153" s="195" t="s">
        <v>1013</v>
      </c>
      <c r="C1153" s="177">
        <v>3</v>
      </c>
      <c r="D1153" s="178">
        <v>2</v>
      </c>
      <c r="E1153" s="179">
        <f>D1153/C1153</f>
        <v>0.66666666666666696</v>
      </c>
      <c r="F1153" s="176"/>
    </row>
    <row r="1154" spans="1:6" ht="24" customHeight="1">
      <c r="A1154" s="53">
        <v>2220105</v>
      </c>
      <c r="B1154" s="195" t="s">
        <v>1014</v>
      </c>
      <c r="C1154" s="177">
        <v>0</v>
      </c>
      <c r="D1154" s="178">
        <f t="shared" ref="D1154:D1159" si="59">C1154*1.03</f>
        <v>0</v>
      </c>
      <c r="E1154" s="179"/>
      <c r="F1154" s="176"/>
    </row>
    <row r="1155" spans="1:6" ht="24" customHeight="1">
      <c r="A1155" s="53">
        <v>2220106</v>
      </c>
      <c r="B1155" s="195" t="s">
        <v>1015</v>
      </c>
      <c r="C1155" s="177">
        <v>0</v>
      </c>
      <c r="D1155" s="178">
        <f t="shared" si="59"/>
        <v>0</v>
      </c>
      <c r="E1155" s="179"/>
      <c r="F1155" s="176"/>
    </row>
    <row r="1156" spans="1:6" ht="24" customHeight="1">
      <c r="A1156" s="53">
        <v>2220107</v>
      </c>
      <c r="B1156" s="195" t="s">
        <v>1016</v>
      </c>
      <c r="C1156" s="177">
        <v>0</v>
      </c>
      <c r="D1156" s="178">
        <f t="shared" si="59"/>
        <v>0</v>
      </c>
      <c r="E1156" s="179"/>
      <c r="F1156" s="176"/>
    </row>
    <row r="1157" spans="1:6" ht="24" customHeight="1">
      <c r="A1157" s="53">
        <v>2220112</v>
      </c>
      <c r="B1157" s="195" t="s">
        <v>1017</v>
      </c>
      <c r="C1157" s="177">
        <v>0</v>
      </c>
      <c r="D1157" s="178">
        <f t="shared" si="59"/>
        <v>0</v>
      </c>
      <c r="E1157" s="179"/>
      <c r="F1157" s="176"/>
    </row>
    <row r="1158" spans="1:6" ht="24" customHeight="1">
      <c r="A1158" s="53">
        <v>2220113</v>
      </c>
      <c r="B1158" s="195" t="s">
        <v>1018</v>
      </c>
      <c r="C1158" s="177">
        <v>0</v>
      </c>
      <c r="D1158" s="178">
        <f t="shared" si="59"/>
        <v>0</v>
      </c>
      <c r="E1158" s="179"/>
      <c r="F1158" s="176"/>
    </row>
    <row r="1159" spans="1:6" ht="24" customHeight="1">
      <c r="A1159" s="53">
        <v>2220114</v>
      </c>
      <c r="B1159" s="195" t="s">
        <v>1019</v>
      </c>
      <c r="C1159" s="177">
        <v>0</v>
      </c>
      <c r="D1159" s="178">
        <f t="shared" si="59"/>
        <v>0</v>
      </c>
      <c r="E1159" s="179"/>
      <c r="F1159" s="176"/>
    </row>
    <row r="1160" spans="1:6" ht="24" customHeight="1">
      <c r="A1160" s="53">
        <v>2220115</v>
      </c>
      <c r="B1160" s="195" t="s">
        <v>1020</v>
      </c>
      <c r="C1160" s="177">
        <v>101</v>
      </c>
      <c r="D1160" s="178">
        <v>103</v>
      </c>
      <c r="E1160" s="179">
        <f>D1160/C1160</f>
        <v>1.01980198019802</v>
      </c>
      <c r="F1160" s="176"/>
    </row>
    <row r="1161" spans="1:6" ht="24" customHeight="1">
      <c r="A1161" s="53">
        <v>2220116</v>
      </c>
      <c r="B1161" s="195" t="s">
        <v>1021</v>
      </c>
      <c r="C1161" s="177">
        <v>0</v>
      </c>
      <c r="D1161" s="178">
        <f>C1161*1.03</f>
        <v>0</v>
      </c>
      <c r="E1161" s="179"/>
      <c r="F1161" s="176"/>
    </row>
    <row r="1162" spans="1:6" ht="24" customHeight="1">
      <c r="A1162" s="53">
        <v>2220117</v>
      </c>
      <c r="B1162" s="195" t="s">
        <v>1022</v>
      </c>
      <c r="C1162" s="177">
        <v>0</v>
      </c>
      <c r="D1162" s="178">
        <f>C1162*1.03</f>
        <v>0</v>
      </c>
      <c r="E1162" s="179"/>
      <c r="F1162" s="176"/>
    </row>
    <row r="1163" spans="1:6" ht="24" customHeight="1">
      <c r="A1163" s="53">
        <v>2220121</v>
      </c>
      <c r="B1163" s="195" t="s">
        <v>1023</v>
      </c>
      <c r="C1163" s="177">
        <v>0</v>
      </c>
      <c r="D1163" s="178">
        <f>C1163*1.03</f>
        <v>0</v>
      </c>
      <c r="E1163" s="179"/>
      <c r="F1163" s="176"/>
    </row>
    <row r="1164" spans="1:6" ht="24" customHeight="1">
      <c r="A1164" s="53">
        <v>2220119</v>
      </c>
      <c r="B1164" s="195" t="s">
        <v>1024</v>
      </c>
      <c r="C1164" s="177"/>
      <c r="D1164" s="178">
        <f>C1164*1.03</f>
        <v>0</v>
      </c>
      <c r="E1164" s="179"/>
      <c r="F1164" s="176"/>
    </row>
    <row r="1165" spans="1:6" ht="24" customHeight="1">
      <c r="A1165" s="53">
        <v>2220150</v>
      </c>
      <c r="B1165" s="195" t="s">
        <v>137</v>
      </c>
      <c r="C1165" s="177"/>
      <c r="D1165" s="178">
        <f>C1165*1.03</f>
        <v>0</v>
      </c>
      <c r="E1165" s="179"/>
      <c r="F1165" s="176"/>
    </row>
    <row r="1166" spans="1:6" ht="24" customHeight="1">
      <c r="A1166" s="53">
        <v>2220199</v>
      </c>
      <c r="B1166" s="195" t="s">
        <v>1025</v>
      </c>
      <c r="C1166" s="177">
        <v>24</v>
      </c>
      <c r="D1166" s="178">
        <v>25</v>
      </c>
      <c r="E1166" s="179">
        <f>D1166/C1166</f>
        <v>1.0416666666666701</v>
      </c>
      <c r="F1166" s="176"/>
    </row>
    <row r="1167" spans="1:6" ht="24" customHeight="1">
      <c r="A1167" s="53">
        <v>22203</v>
      </c>
      <c r="B1167" s="195" t="s">
        <v>1026</v>
      </c>
      <c r="C1167" s="183">
        <f>SUM(C1168:C1172)</f>
        <v>0</v>
      </c>
      <c r="D1167" s="178">
        <f t="shared" ref="D1167:D1178" si="60">C1167*1.03</f>
        <v>0</v>
      </c>
      <c r="E1167" s="179"/>
      <c r="F1167" s="176"/>
    </row>
    <row r="1168" spans="1:6" ht="24" customHeight="1">
      <c r="A1168" s="53">
        <v>2220301</v>
      </c>
      <c r="B1168" s="195" t="s">
        <v>1027</v>
      </c>
      <c r="C1168" s="177"/>
      <c r="D1168" s="178">
        <f t="shared" si="60"/>
        <v>0</v>
      </c>
      <c r="E1168" s="179"/>
      <c r="F1168" s="176"/>
    </row>
    <row r="1169" spans="1:6" ht="24" customHeight="1">
      <c r="A1169" s="53">
        <v>2220303</v>
      </c>
      <c r="B1169" s="195" t="s">
        <v>1028</v>
      </c>
      <c r="C1169" s="177"/>
      <c r="D1169" s="178">
        <f t="shared" si="60"/>
        <v>0</v>
      </c>
      <c r="E1169" s="179"/>
      <c r="F1169" s="176"/>
    </row>
    <row r="1170" spans="1:6" ht="24" customHeight="1">
      <c r="A1170" s="53">
        <v>2220304</v>
      </c>
      <c r="B1170" s="195" t="s">
        <v>1029</v>
      </c>
      <c r="C1170" s="177"/>
      <c r="D1170" s="178">
        <f t="shared" si="60"/>
        <v>0</v>
      </c>
      <c r="E1170" s="179"/>
      <c r="F1170" s="176"/>
    </row>
    <row r="1171" spans="1:6" ht="24" customHeight="1">
      <c r="A1171" s="53">
        <v>2220305</v>
      </c>
      <c r="B1171" s="195" t="s">
        <v>1030</v>
      </c>
      <c r="C1171" s="177"/>
      <c r="D1171" s="178">
        <f t="shared" si="60"/>
        <v>0</v>
      </c>
      <c r="E1171" s="179"/>
      <c r="F1171" s="176"/>
    </row>
    <row r="1172" spans="1:6" ht="24" customHeight="1">
      <c r="A1172" s="53">
        <v>2220399</v>
      </c>
      <c r="B1172" s="195" t="s">
        <v>1031</v>
      </c>
      <c r="C1172" s="177"/>
      <c r="D1172" s="178">
        <f t="shared" si="60"/>
        <v>0</v>
      </c>
      <c r="E1172" s="179"/>
      <c r="F1172" s="176"/>
    </row>
    <row r="1173" spans="1:6" ht="24" customHeight="1">
      <c r="A1173" s="53">
        <v>22204</v>
      </c>
      <c r="B1173" s="195" t="s">
        <v>1032</v>
      </c>
      <c r="C1173" s="183">
        <f>SUM(C1174:C1178)</f>
        <v>0</v>
      </c>
      <c r="D1173" s="178">
        <f t="shared" si="60"/>
        <v>0</v>
      </c>
      <c r="E1173" s="179"/>
      <c r="F1173" s="176"/>
    </row>
    <row r="1174" spans="1:6" ht="24" customHeight="1">
      <c r="A1174" s="53">
        <v>2220401</v>
      </c>
      <c r="B1174" s="195" t="s">
        <v>1033</v>
      </c>
      <c r="C1174" s="177"/>
      <c r="D1174" s="178">
        <f t="shared" si="60"/>
        <v>0</v>
      </c>
      <c r="E1174" s="179"/>
      <c r="F1174" s="176"/>
    </row>
    <row r="1175" spans="1:6" ht="24" customHeight="1">
      <c r="A1175" s="53">
        <v>2220402</v>
      </c>
      <c r="B1175" s="195" t="s">
        <v>1034</v>
      </c>
      <c r="C1175" s="177"/>
      <c r="D1175" s="178">
        <f t="shared" si="60"/>
        <v>0</v>
      </c>
      <c r="E1175" s="179"/>
      <c r="F1175" s="176"/>
    </row>
    <row r="1176" spans="1:6" ht="24" customHeight="1">
      <c r="A1176" s="53">
        <v>2220403</v>
      </c>
      <c r="B1176" s="195" t="s">
        <v>1035</v>
      </c>
      <c r="C1176" s="177"/>
      <c r="D1176" s="178">
        <f t="shared" si="60"/>
        <v>0</v>
      </c>
      <c r="E1176" s="179"/>
      <c r="F1176" s="176"/>
    </row>
    <row r="1177" spans="1:6" ht="24" customHeight="1">
      <c r="A1177" s="53">
        <v>2220404</v>
      </c>
      <c r="B1177" s="195" t="s">
        <v>1036</v>
      </c>
      <c r="C1177" s="177"/>
      <c r="D1177" s="178">
        <f t="shared" si="60"/>
        <v>0</v>
      </c>
      <c r="E1177" s="179"/>
      <c r="F1177" s="176"/>
    </row>
    <row r="1178" spans="1:6" ht="24" customHeight="1">
      <c r="A1178" s="53">
        <v>2220499</v>
      </c>
      <c r="B1178" s="195" t="s">
        <v>1037</v>
      </c>
      <c r="C1178" s="177"/>
      <c r="D1178" s="178">
        <f t="shared" si="60"/>
        <v>0</v>
      </c>
      <c r="E1178" s="179"/>
      <c r="F1178" s="176"/>
    </row>
    <row r="1179" spans="1:6" ht="24" customHeight="1">
      <c r="A1179" s="53">
        <v>22205</v>
      </c>
      <c r="B1179" s="195" t="s">
        <v>1038</v>
      </c>
      <c r="C1179" s="183">
        <f>SUM(C1180:C1191)</f>
        <v>200</v>
      </c>
      <c r="D1179" s="183">
        <f>SUM(D1180:D1191)</f>
        <v>180</v>
      </c>
      <c r="E1179" s="179">
        <f>D1179/C1179</f>
        <v>0.9</v>
      </c>
      <c r="F1179" s="176"/>
    </row>
    <row r="1180" spans="1:6" ht="24" customHeight="1">
      <c r="A1180" s="53">
        <v>2220501</v>
      </c>
      <c r="B1180" s="195" t="s">
        <v>1039</v>
      </c>
      <c r="C1180" s="177"/>
      <c r="D1180" s="178">
        <f t="shared" ref="D1180:D1190" si="61">C1180*1.03</f>
        <v>0</v>
      </c>
      <c r="E1180" s="179"/>
      <c r="F1180" s="176"/>
    </row>
    <row r="1181" spans="1:6" ht="24" customHeight="1">
      <c r="A1181" s="53">
        <v>2220502</v>
      </c>
      <c r="B1181" s="195" t="s">
        <v>1040</v>
      </c>
      <c r="C1181" s="177"/>
      <c r="D1181" s="178">
        <f t="shared" si="61"/>
        <v>0</v>
      </c>
      <c r="E1181" s="179"/>
      <c r="F1181" s="176"/>
    </row>
    <row r="1182" spans="1:6" ht="24" customHeight="1">
      <c r="A1182" s="53">
        <v>2220503</v>
      </c>
      <c r="B1182" s="195" t="s">
        <v>1041</v>
      </c>
      <c r="C1182" s="177"/>
      <c r="D1182" s="178">
        <f t="shared" si="61"/>
        <v>0</v>
      </c>
      <c r="E1182" s="179"/>
      <c r="F1182" s="176"/>
    </row>
    <row r="1183" spans="1:6" ht="24" customHeight="1">
      <c r="A1183" s="53">
        <v>2220504</v>
      </c>
      <c r="B1183" s="195" t="s">
        <v>1042</v>
      </c>
      <c r="C1183" s="177"/>
      <c r="D1183" s="178">
        <f t="shared" si="61"/>
        <v>0</v>
      </c>
      <c r="E1183" s="179"/>
      <c r="F1183" s="176"/>
    </row>
    <row r="1184" spans="1:6" ht="24" customHeight="1">
      <c r="A1184" s="53">
        <v>2220505</v>
      </c>
      <c r="B1184" s="195" t="s">
        <v>1043</v>
      </c>
      <c r="C1184" s="177"/>
      <c r="D1184" s="178">
        <f t="shared" si="61"/>
        <v>0</v>
      </c>
      <c r="E1184" s="179"/>
      <c r="F1184" s="176"/>
    </row>
    <row r="1185" spans="1:6" ht="24" customHeight="1">
      <c r="A1185" s="53">
        <v>2220506</v>
      </c>
      <c r="B1185" s="195" t="s">
        <v>1044</v>
      </c>
      <c r="C1185" s="177"/>
      <c r="D1185" s="178">
        <f t="shared" si="61"/>
        <v>0</v>
      </c>
      <c r="E1185" s="179"/>
      <c r="F1185" s="176"/>
    </row>
    <row r="1186" spans="1:6" ht="24" customHeight="1">
      <c r="A1186" s="53">
        <v>2220507</v>
      </c>
      <c r="B1186" s="195" t="s">
        <v>1045</v>
      </c>
      <c r="C1186" s="177"/>
      <c r="D1186" s="178">
        <f t="shared" si="61"/>
        <v>0</v>
      </c>
      <c r="E1186" s="179"/>
      <c r="F1186" s="176"/>
    </row>
    <row r="1187" spans="1:6" ht="24" customHeight="1">
      <c r="A1187" s="53">
        <v>2220508</v>
      </c>
      <c r="B1187" s="195" t="s">
        <v>1046</v>
      </c>
      <c r="C1187" s="177"/>
      <c r="D1187" s="178">
        <f t="shared" si="61"/>
        <v>0</v>
      </c>
      <c r="E1187" s="179"/>
      <c r="F1187" s="176"/>
    </row>
    <row r="1188" spans="1:6" ht="24" customHeight="1">
      <c r="A1188" s="53">
        <v>2220509</v>
      </c>
      <c r="B1188" s="195" t="s">
        <v>1047</v>
      </c>
      <c r="C1188" s="177"/>
      <c r="D1188" s="178">
        <f t="shared" si="61"/>
        <v>0</v>
      </c>
      <c r="E1188" s="179"/>
      <c r="F1188" s="176"/>
    </row>
    <row r="1189" spans="1:6" ht="24" customHeight="1">
      <c r="A1189" s="53">
        <v>2220510</v>
      </c>
      <c r="B1189" s="195" t="s">
        <v>1048</v>
      </c>
      <c r="C1189" s="177"/>
      <c r="D1189" s="178">
        <f t="shared" si="61"/>
        <v>0</v>
      </c>
      <c r="E1189" s="179"/>
      <c r="F1189" s="176"/>
    </row>
    <row r="1190" spans="1:6" ht="24" customHeight="1">
      <c r="A1190" s="53">
        <v>2220511</v>
      </c>
      <c r="B1190" s="195" t="s">
        <v>1049</v>
      </c>
      <c r="C1190" s="177"/>
      <c r="D1190" s="178">
        <f t="shared" si="61"/>
        <v>0</v>
      </c>
      <c r="E1190" s="179"/>
      <c r="F1190" s="176"/>
    </row>
    <row r="1191" spans="1:6" ht="24" customHeight="1">
      <c r="A1191" s="53">
        <v>2220599</v>
      </c>
      <c r="B1191" s="195" t="s">
        <v>1050</v>
      </c>
      <c r="C1191" s="177">
        <v>200</v>
      </c>
      <c r="D1191" s="178">
        <v>180</v>
      </c>
      <c r="E1191" s="179">
        <f>D1191/C1191</f>
        <v>0.9</v>
      </c>
      <c r="F1191" s="176"/>
    </row>
    <row r="1192" spans="1:6" ht="24" customHeight="1">
      <c r="A1192" s="53">
        <v>224</v>
      </c>
      <c r="B1192" s="195" t="s">
        <v>1051</v>
      </c>
      <c r="C1192" s="177">
        <f>SUM(C1193,C1205,C1211,C1217,C1225,C1238,C1242,C1246)</f>
        <v>2833</v>
      </c>
      <c r="D1192" s="178">
        <f>SUM(D1193,D1205,D1211,D1217,D1225,D1238,D1242,D1246)</f>
        <v>3260</v>
      </c>
      <c r="E1192" s="179">
        <f>D1192/C1192</f>
        <v>1.1507236145428901</v>
      </c>
      <c r="F1192" s="176"/>
    </row>
    <row r="1193" spans="1:6" ht="24" customHeight="1">
      <c r="A1193" s="53">
        <v>22401</v>
      </c>
      <c r="B1193" s="195" t="s">
        <v>1052</v>
      </c>
      <c r="C1193" s="183">
        <f>SUM(C1194:C1204)</f>
        <v>1309</v>
      </c>
      <c r="D1193" s="183">
        <f>SUM(D1194:D1204)</f>
        <v>1356</v>
      </c>
      <c r="E1193" s="179">
        <f>D1193/C1193</f>
        <v>1.0359052711993899</v>
      </c>
      <c r="F1193" s="176"/>
    </row>
    <row r="1194" spans="1:6" ht="24" customHeight="1">
      <c r="A1194" s="53">
        <v>2240101</v>
      </c>
      <c r="B1194" s="195" t="s">
        <v>128</v>
      </c>
      <c r="C1194" s="177">
        <v>53</v>
      </c>
      <c r="D1194" s="178">
        <v>56</v>
      </c>
      <c r="E1194" s="179">
        <f>D1194/C1194</f>
        <v>1.0566037735849101</v>
      </c>
      <c r="F1194" s="176"/>
    </row>
    <row r="1195" spans="1:6" ht="24" customHeight="1">
      <c r="A1195" s="53">
        <v>2240102</v>
      </c>
      <c r="B1195" s="195" t="s">
        <v>129</v>
      </c>
      <c r="C1195" s="177">
        <v>0</v>
      </c>
      <c r="D1195" s="178">
        <f>C1195*1.03</f>
        <v>0</v>
      </c>
      <c r="E1195" s="179"/>
      <c r="F1195" s="176"/>
    </row>
    <row r="1196" spans="1:6" ht="24" customHeight="1">
      <c r="A1196" s="53">
        <v>2240103</v>
      </c>
      <c r="B1196" s="195" t="s">
        <v>130</v>
      </c>
      <c r="C1196" s="177">
        <v>0</v>
      </c>
      <c r="D1196" s="178">
        <f>C1196*1.03</f>
        <v>0</v>
      </c>
      <c r="E1196" s="179"/>
      <c r="F1196" s="176"/>
    </row>
    <row r="1197" spans="1:6" ht="24" customHeight="1">
      <c r="A1197" s="53">
        <v>2240104</v>
      </c>
      <c r="B1197" s="195" t="s">
        <v>1053</v>
      </c>
      <c r="C1197" s="177">
        <v>77</v>
      </c>
      <c r="D1197" s="178">
        <v>80</v>
      </c>
      <c r="E1197" s="179">
        <f>D1197/C1197</f>
        <v>1.03896103896104</v>
      </c>
      <c r="F1197" s="176"/>
    </row>
    <row r="1198" spans="1:6" ht="24" customHeight="1">
      <c r="A1198" s="53">
        <v>2240105</v>
      </c>
      <c r="B1198" s="195" t="s">
        <v>1054</v>
      </c>
      <c r="C1198" s="177">
        <v>0</v>
      </c>
      <c r="D1198" s="178">
        <f>C1198*1.03</f>
        <v>0</v>
      </c>
      <c r="E1198" s="179"/>
      <c r="F1198" s="176"/>
    </row>
    <row r="1199" spans="1:6" ht="24" customHeight="1">
      <c r="A1199" s="53">
        <v>2240106</v>
      </c>
      <c r="B1199" s="195" t="s">
        <v>1055</v>
      </c>
      <c r="C1199" s="177">
        <v>1068</v>
      </c>
      <c r="D1199" s="178">
        <v>1105</v>
      </c>
      <c r="E1199" s="179">
        <f>D1199/C1199</f>
        <v>1.0346441947565499</v>
      </c>
      <c r="F1199" s="176"/>
    </row>
    <row r="1200" spans="1:6" ht="24" customHeight="1">
      <c r="A1200" s="53">
        <v>2240107</v>
      </c>
      <c r="B1200" s="195" t="s">
        <v>1056</v>
      </c>
      <c r="C1200" s="177">
        <v>0</v>
      </c>
      <c r="D1200" s="178">
        <f>C1200*1.03</f>
        <v>0</v>
      </c>
      <c r="E1200" s="179"/>
      <c r="F1200" s="176"/>
    </row>
    <row r="1201" spans="1:6" ht="24" customHeight="1">
      <c r="A1201" s="53">
        <v>2240108</v>
      </c>
      <c r="B1201" s="195" t="s">
        <v>1057</v>
      </c>
      <c r="C1201" s="177">
        <v>0</v>
      </c>
      <c r="D1201" s="178">
        <f>C1201*1.03</f>
        <v>0</v>
      </c>
      <c r="E1201" s="179"/>
      <c r="F1201" s="176"/>
    </row>
    <row r="1202" spans="1:6" ht="24" customHeight="1">
      <c r="A1202" s="53">
        <v>2240109</v>
      </c>
      <c r="B1202" s="195" t="s">
        <v>1058</v>
      </c>
      <c r="C1202" s="177">
        <v>0</v>
      </c>
      <c r="D1202" s="178">
        <f>C1202*1.03</f>
        <v>0</v>
      </c>
      <c r="E1202" s="179"/>
      <c r="F1202" s="176"/>
    </row>
    <row r="1203" spans="1:6" ht="24" customHeight="1">
      <c r="A1203" s="53">
        <v>2240110</v>
      </c>
      <c r="B1203" s="195" t="s">
        <v>137</v>
      </c>
      <c r="C1203" s="177">
        <v>0</v>
      </c>
      <c r="D1203" s="178">
        <f>C1203*1.03</f>
        <v>0</v>
      </c>
      <c r="E1203" s="179"/>
      <c r="F1203" s="176"/>
    </row>
    <row r="1204" spans="1:6" ht="24" customHeight="1">
      <c r="A1204" s="53">
        <v>2240199</v>
      </c>
      <c r="B1204" s="195" t="s">
        <v>1059</v>
      </c>
      <c r="C1204" s="177">
        <v>111</v>
      </c>
      <c r="D1204" s="178">
        <v>115</v>
      </c>
      <c r="E1204" s="179">
        <f>D1204/C1204</f>
        <v>1.0360360360360401</v>
      </c>
      <c r="F1204" s="176"/>
    </row>
    <row r="1205" spans="1:6" ht="24" customHeight="1">
      <c r="A1205" s="53">
        <v>22402</v>
      </c>
      <c r="B1205" s="195" t="s">
        <v>1060</v>
      </c>
      <c r="C1205" s="183">
        <f>SUM(C1206:C1210)</f>
        <v>136</v>
      </c>
      <c r="D1205" s="183">
        <f>SUM(D1206:D1210)</f>
        <v>480</v>
      </c>
      <c r="E1205" s="179">
        <f>D1205/C1205</f>
        <v>3.52941176470588</v>
      </c>
      <c r="F1205" s="176"/>
    </row>
    <row r="1206" spans="1:6" ht="24" customHeight="1">
      <c r="A1206" s="53">
        <v>2240201</v>
      </c>
      <c r="B1206" s="195" t="s">
        <v>128</v>
      </c>
      <c r="C1206" s="177"/>
      <c r="D1206" s="178">
        <f>C1206*1.03</f>
        <v>0</v>
      </c>
      <c r="E1206" s="179"/>
      <c r="F1206" s="176"/>
    </row>
    <row r="1207" spans="1:6" ht="24" customHeight="1">
      <c r="A1207" s="53">
        <v>2240202</v>
      </c>
      <c r="B1207" s="195" t="s">
        <v>129</v>
      </c>
      <c r="C1207" s="177"/>
      <c r="D1207" s="178">
        <f>C1207*1.03</f>
        <v>0</v>
      </c>
      <c r="E1207" s="179"/>
      <c r="F1207" s="176"/>
    </row>
    <row r="1208" spans="1:6" ht="24" customHeight="1">
      <c r="A1208" s="53">
        <v>2240203</v>
      </c>
      <c r="B1208" s="195" t="s">
        <v>130</v>
      </c>
      <c r="C1208" s="177"/>
      <c r="D1208" s="178">
        <f>C1208*1.03</f>
        <v>0</v>
      </c>
      <c r="E1208" s="179"/>
      <c r="F1208" s="176"/>
    </row>
    <row r="1209" spans="1:6" ht="24" customHeight="1">
      <c r="A1209" s="53">
        <v>2240204</v>
      </c>
      <c r="B1209" s="195" t="s">
        <v>1061</v>
      </c>
      <c r="C1209" s="177"/>
      <c r="D1209" s="178">
        <f>C1209*1.03</f>
        <v>0</v>
      </c>
      <c r="E1209" s="179"/>
      <c r="F1209" s="176"/>
    </row>
    <row r="1210" spans="1:6" ht="24" customHeight="1">
      <c r="A1210" s="53">
        <v>2240299</v>
      </c>
      <c r="B1210" s="195" t="s">
        <v>1062</v>
      </c>
      <c r="C1210" s="177">
        <v>136</v>
      </c>
      <c r="D1210" s="178">
        <v>480</v>
      </c>
      <c r="E1210" s="179">
        <f>D1210/C1210</f>
        <v>3.52941176470588</v>
      </c>
      <c r="F1210" s="176"/>
    </row>
    <row r="1211" spans="1:6" ht="24" customHeight="1">
      <c r="A1211" s="53">
        <v>22403</v>
      </c>
      <c r="B1211" s="195" t="s">
        <v>1063</v>
      </c>
      <c r="C1211" s="183">
        <f>SUM(C1212:C1216)</f>
        <v>0</v>
      </c>
      <c r="D1211" s="178">
        <f t="shared" ref="D1211:D1237" si="62">C1211*1.03</f>
        <v>0</v>
      </c>
      <c r="E1211" s="179"/>
      <c r="F1211" s="176"/>
    </row>
    <row r="1212" spans="1:6" ht="24" customHeight="1">
      <c r="A1212" s="53">
        <v>2240301</v>
      </c>
      <c r="B1212" s="195" t="s">
        <v>128</v>
      </c>
      <c r="C1212" s="177"/>
      <c r="D1212" s="178">
        <f t="shared" si="62"/>
        <v>0</v>
      </c>
      <c r="E1212" s="179"/>
      <c r="F1212" s="176"/>
    </row>
    <row r="1213" spans="1:6" ht="24" customHeight="1">
      <c r="A1213" s="53">
        <v>2240302</v>
      </c>
      <c r="B1213" s="195" t="s">
        <v>129</v>
      </c>
      <c r="C1213" s="177"/>
      <c r="D1213" s="178">
        <f t="shared" si="62"/>
        <v>0</v>
      </c>
      <c r="E1213" s="179"/>
      <c r="F1213" s="176"/>
    </row>
    <row r="1214" spans="1:6" ht="24" customHeight="1">
      <c r="A1214" s="53">
        <v>2240303</v>
      </c>
      <c r="B1214" s="195" t="s">
        <v>130</v>
      </c>
      <c r="C1214" s="177"/>
      <c r="D1214" s="178">
        <f t="shared" si="62"/>
        <v>0</v>
      </c>
      <c r="E1214" s="179"/>
      <c r="F1214" s="176"/>
    </row>
    <row r="1215" spans="1:6" ht="24" customHeight="1">
      <c r="A1215" s="53">
        <v>2240304</v>
      </c>
      <c r="B1215" s="195" t="s">
        <v>1064</v>
      </c>
      <c r="C1215" s="177"/>
      <c r="D1215" s="178">
        <f t="shared" si="62"/>
        <v>0</v>
      </c>
      <c r="E1215" s="179"/>
      <c r="F1215" s="176"/>
    </row>
    <row r="1216" spans="1:6" ht="24" customHeight="1">
      <c r="A1216" s="53">
        <v>2240399</v>
      </c>
      <c r="B1216" s="195" t="s">
        <v>1065</v>
      </c>
      <c r="C1216" s="177"/>
      <c r="D1216" s="178">
        <f t="shared" si="62"/>
        <v>0</v>
      </c>
      <c r="E1216" s="179"/>
      <c r="F1216" s="176"/>
    </row>
    <row r="1217" spans="1:6" ht="24" customHeight="1">
      <c r="A1217" s="53">
        <v>22404</v>
      </c>
      <c r="B1217" s="195" t="s">
        <v>1066</v>
      </c>
      <c r="C1217" s="183">
        <f>SUM(C1218:C1224)</f>
        <v>0</v>
      </c>
      <c r="D1217" s="178">
        <f t="shared" si="62"/>
        <v>0</v>
      </c>
      <c r="E1217" s="179"/>
      <c r="F1217" s="176"/>
    </row>
    <row r="1218" spans="1:6" ht="24" customHeight="1">
      <c r="A1218" s="53">
        <v>2240401</v>
      </c>
      <c r="B1218" s="195" t="s">
        <v>128</v>
      </c>
      <c r="C1218" s="177"/>
      <c r="D1218" s="178">
        <f t="shared" si="62"/>
        <v>0</v>
      </c>
      <c r="E1218" s="179"/>
      <c r="F1218" s="176"/>
    </row>
    <row r="1219" spans="1:6" ht="24" customHeight="1">
      <c r="A1219" s="53">
        <v>2240402</v>
      </c>
      <c r="B1219" s="195" t="s">
        <v>129</v>
      </c>
      <c r="C1219" s="177"/>
      <c r="D1219" s="178">
        <f t="shared" si="62"/>
        <v>0</v>
      </c>
      <c r="E1219" s="179"/>
      <c r="F1219" s="176"/>
    </row>
    <row r="1220" spans="1:6" ht="24" customHeight="1">
      <c r="A1220" s="53">
        <v>2240403</v>
      </c>
      <c r="B1220" s="195" t="s">
        <v>130</v>
      </c>
      <c r="C1220" s="177"/>
      <c r="D1220" s="178">
        <f t="shared" si="62"/>
        <v>0</v>
      </c>
      <c r="E1220" s="179"/>
      <c r="F1220" s="176"/>
    </row>
    <row r="1221" spans="1:6" ht="24" customHeight="1">
      <c r="A1221" s="53">
        <v>2240404</v>
      </c>
      <c r="B1221" s="195" t="s">
        <v>1067</v>
      </c>
      <c r="C1221" s="177"/>
      <c r="D1221" s="178">
        <f t="shared" si="62"/>
        <v>0</v>
      </c>
      <c r="E1221" s="179"/>
      <c r="F1221" s="176"/>
    </row>
    <row r="1222" spans="1:6" ht="24" customHeight="1">
      <c r="A1222" s="53">
        <v>2240405</v>
      </c>
      <c r="B1222" s="195" t="s">
        <v>1068</v>
      </c>
      <c r="C1222" s="177"/>
      <c r="D1222" s="178">
        <f t="shared" si="62"/>
        <v>0</v>
      </c>
      <c r="E1222" s="179"/>
      <c r="F1222" s="176"/>
    </row>
    <row r="1223" spans="1:6" ht="24" customHeight="1">
      <c r="A1223" s="53">
        <v>2240406</v>
      </c>
      <c r="B1223" s="195" t="s">
        <v>137</v>
      </c>
      <c r="C1223" s="177"/>
      <c r="D1223" s="178">
        <f t="shared" si="62"/>
        <v>0</v>
      </c>
      <c r="E1223" s="179"/>
      <c r="F1223" s="176"/>
    </row>
    <row r="1224" spans="1:6" ht="24" customHeight="1">
      <c r="A1224" s="53">
        <v>2240499</v>
      </c>
      <c r="B1224" s="195" t="s">
        <v>1069</v>
      </c>
      <c r="C1224" s="177"/>
      <c r="D1224" s="178">
        <f t="shared" si="62"/>
        <v>0</v>
      </c>
      <c r="E1224" s="179"/>
      <c r="F1224" s="176"/>
    </row>
    <row r="1225" spans="1:6" ht="24" customHeight="1">
      <c r="A1225" s="53">
        <v>22405</v>
      </c>
      <c r="B1225" s="195" t="s">
        <v>1070</v>
      </c>
      <c r="C1225" s="183">
        <f>SUM(C1226:C1237)</f>
        <v>0</v>
      </c>
      <c r="D1225" s="178">
        <f t="shared" si="62"/>
        <v>0</v>
      </c>
      <c r="E1225" s="179"/>
      <c r="F1225" s="176"/>
    </row>
    <row r="1226" spans="1:6" ht="24" customHeight="1">
      <c r="A1226" s="53">
        <v>2240501</v>
      </c>
      <c r="B1226" s="195" t="s">
        <v>128</v>
      </c>
      <c r="C1226" s="177"/>
      <c r="D1226" s="178">
        <f t="shared" si="62"/>
        <v>0</v>
      </c>
      <c r="E1226" s="179"/>
      <c r="F1226" s="176"/>
    </row>
    <row r="1227" spans="1:6" ht="24" customHeight="1">
      <c r="A1227" s="53">
        <v>2240502</v>
      </c>
      <c r="B1227" s="195" t="s">
        <v>129</v>
      </c>
      <c r="C1227" s="177"/>
      <c r="D1227" s="178">
        <f t="shared" si="62"/>
        <v>0</v>
      </c>
      <c r="E1227" s="179"/>
      <c r="F1227" s="176"/>
    </row>
    <row r="1228" spans="1:6" ht="24" customHeight="1">
      <c r="A1228" s="53">
        <v>2240503</v>
      </c>
      <c r="B1228" s="195" t="s">
        <v>130</v>
      </c>
      <c r="C1228" s="177"/>
      <c r="D1228" s="178">
        <f t="shared" si="62"/>
        <v>0</v>
      </c>
      <c r="E1228" s="179"/>
      <c r="F1228" s="176"/>
    </row>
    <row r="1229" spans="1:6" ht="24" customHeight="1">
      <c r="A1229" s="53">
        <v>2240504</v>
      </c>
      <c r="B1229" s="195" t="s">
        <v>1071</v>
      </c>
      <c r="C1229" s="177"/>
      <c r="D1229" s="178">
        <f t="shared" si="62"/>
        <v>0</v>
      </c>
      <c r="E1229" s="179"/>
      <c r="F1229" s="176"/>
    </row>
    <row r="1230" spans="1:6" ht="24" customHeight="1">
      <c r="A1230" s="53">
        <v>2240505</v>
      </c>
      <c r="B1230" s="195" t="s">
        <v>1072</v>
      </c>
      <c r="C1230" s="177"/>
      <c r="D1230" s="178">
        <f t="shared" si="62"/>
        <v>0</v>
      </c>
      <c r="E1230" s="179"/>
      <c r="F1230" s="176"/>
    </row>
    <row r="1231" spans="1:6" ht="24" customHeight="1">
      <c r="A1231" s="53">
        <v>2240506</v>
      </c>
      <c r="B1231" s="195" t="s">
        <v>1073</v>
      </c>
      <c r="C1231" s="177"/>
      <c r="D1231" s="178">
        <f t="shared" si="62"/>
        <v>0</v>
      </c>
      <c r="E1231" s="179"/>
      <c r="F1231" s="176"/>
    </row>
    <row r="1232" spans="1:6" ht="24" customHeight="1">
      <c r="A1232" s="53">
        <v>2240507</v>
      </c>
      <c r="B1232" s="195" t="s">
        <v>1074</v>
      </c>
      <c r="C1232" s="177"/>
      <c r="D1232" s="178">
        <f t="shared" si="62"/>
        <v>0</v>
      </c>
      <c r="E1232" s="179"/>
      <c r="F1232" s="176"/>
    </row>
    <row r="1233" spans="1:6" ht="24" customHeight="1">
      <c r="A1233" s="53">
        <v>2240508</v>
      </c>
      <c r="B1233" s="195" t="s">
        <v>1075</v>
      </c>
      <c r="C1233" s="177"/>
      <c r="D1233" s="178">
        <f t="shared" si="62"/>
        <v>0</v>
      </c>
      <c r="E1233" s="179"/>
      <c r="F1233" s="176"/>
    </row>
    <row r="1234" spans="1:6" ht="24" customHeight="1">
      <c r="A1234" s="53">
        <v>2240509</v>
      </c>
      <c r="B1234" s="195" t="s">
        <v>1076</v>
      </c>
      <c r="C1234" s="177"/>
      <c r="D1234" s="178">
        <f t="shared" si="62"/>
        <v>0</v>
      </c>
      <c r="E1234" s="179"/>
      <c r="F1234" s="176"/>
    </row>
    <row r="1235" spans="1:6" ht="24" customHeight="1">
      <c r="A1235" s="53">
        <v>2240510</v>
      </c>
      <c r="B1235" s="195" t="s">
        <v>1077</v>
      </c>
      <c r="C1235" s="177"/>
      <c r="D1235" s="178">
        <f t="shared" si="62"/>
        <v>0</v>
      </c>
      <c r="E1235" s="179"/>
      <c r="F1235" s="176"/>
    </row>
    <row r="1236" spans="1:6" ht="24" customHeight="1">
      <c r="A1236" s="53">
        <v>2240511</v>
      </c>
      <c r="B1236" s="195" t="s">
        <v>1078</v>
      </c>
      <c r="C1236" s="177"/>
      <c r="D1236" s="178">
        <f t="shared" si="62"/>
        <v>0</v>
      </c>
      <c r="E1236" s="179"/>
      <c r="F1236" s="176"/>
    </row>
    <row r="1237" spans="1:6" ht="24" customHeight="1">
      <c r="A1237" s="53">
        <v>2240599</v>
      </c>
      <c r="B1237" s="195" t="s">
        <v>1079</v>
      </c>
      <c r="C1237" s="177"/>
      <c r="D1237" s="178">
        <f t="shared" si="62"/>
        <v>0</v>
      </c>
      <c r="E1237" s="179"/>
      <c r="F1237" s="176"/>
    </row>
    <row r="1238" spans="1:6" ht="24" customHeight="1">
      <c r="A1238" s="53">
        <v>22406</v>
      </c>
      <c r="B1238" s="195" t="s">
        <v>1080</v>
      </c>
      <c r="C1238" s="183">
        <f>SUM(C1239:C1241)</f>
        <v>567</v>
      </c>
      <c r="D1238" s="183">
        <f>SUM(D1239:D1241)</f>
        <v>576</v>
      </c>
      <c r="E1238" s="179">
        <f>D1238/C1238</f>
        <v>1.01587301587302</v>
      </c>
      <c r="F1238" s="176"/>
    </row>
    <row r="1239" spans="1:6" ht="24" customHeight="1">
      <c r="A1239" s="53">
        <v>2240607</v>
      </c>
      <c r="B1239" s="195" t="s">
        <v>1081</v>
      </c>
      <c r="C1239" s="177">
        <v>552</v>
      </c>
      <c r="D1239" s="178">
        <v>560</v>
      </c>
      <c r="E1239" s="179">
        <f>D1239/C1239</f>
        <v>1.01449275362319</v>
      </c>
      <c r="F1239" s="176"/>
    </row>
    <row r="1240" spans="1:6" ht="24" customHeight="1">
      <c r="A1240" s="53">
        <v>2240608</v>
      </c>
      <c r="B1240" s="195" t="s">
        <v>1082</v>
      </c>
      <c r="C1240" s="177">
        <v>15</v>
      </c>
      <c r="D1240" s="178">
        <v>16</v>
      </c>
      <c r="E1240" s="179">
        <f>D1240/C1240</f>
        <v>1.06666666666667</v>
      </c>
      <c r="F1240" s="176"/>
    </row>
    <row r="1241" spans="1:6" ht="24" customHeight="1">
      <c r="A1241" s="53">
        <v>2240699</v>
      </c>
      <c r="B1241" s="195" t="s">
        <v>1083</v>
      </c>
      <c r="C1241" s="177">
        <v>0</v>
      </c>
      <c r="D1241" s="178">
        <f>C1241*1.03</f>
        <v>0</v>
      </c>
      <c r="E1241" s="179"/>
      <c r="F1241" s="176"/>
    </row>
    <row r="1242" spans="1:6" ht="24" customHeight="1">
      <c r="A1242" s="53">
        <v>22407</v>
      </c>
      <c r="B1242" s="195" t="s">
        <v>1084</v>
      </c>
      <c r="C1242" s="183">
        <f>SUM(C1243:C1245)</f>
        <v>470</v>
      </c>
      <c r="D1242" s="183">
        <f>SUM(D1243:D1245)</f>
        <v>485</v>
      </c>
      <c r="E1242" s="179">
        <f>D1242/C1242</f>
        <v>1.0319148936170199</v>
      </c>
      <c r="F1242" s="176"/>
    </row>
    <row r="1243" spans="1:6" ht="24" customHeight="1">
      <c r="A1243" s="53">
        <v>2240705</v>
      </c>
      <c r="B1243" s="195" t="s">
        <v>1085</v>
      </c>
      <c r="C1243" s="177"/>
      <c r="D1243" s="178">
        <f>C1243*1.03</f>
        <v>0</v>
      </c>
      <c r="E1243" s="179"/>
      <c r="F1243" s="176"/>
    </row>
    <row r="1244" spans="1:6" ht="24" customHeight="1">
      <c r="A1244" s="53">
        <v>2240706</v>
      </c>
      <c r="B1244" s="195" t="s">
        <v>1086</v>
      </c>
      <c r="C1244" s="177">
        <v>470</v>
      </c>
      <c r="D1244" s="178">
        <v>485</v>
      </c>
      <c r="E1244" s="179">
        <f>D1244/C1244</f>
        <v>1.0319148936170199</v>
      </c>
      <c r="F1244" s="176"/>
    </row>
    <row r="1245" spans="1:6" ht="24" customHeight="1">
      <c r="A1245" s="53">
        <v>2240799</v>
      </c>
      <c r="B1245" s="195" t="s">
        <v>1087</v>
      </c>
      <c r="C1245" s="177"/>
      <c r="D1245" s="178">
        <f>C1245*1.03</f>
        <v>0</v>
      </c>
      <c r="E1245" s="179"/>
      <c r="F1245" s="176"/>
    </row>
    <row r="1246" spans="1:6" ht="24" customHeight="1">
      <c r="A1246" s="53">
        <v>22499</v>
      </c>
      <c r="B1246" s="195" t="s">
        <v>1088</v>
      </c>
      <c r="C1246" s="177">
        <v>351</v>
      </c>
      <c r="D1246" s="178">
        <v>363</v>
      </c>
      <c r="E1246" s="179">
        <f>D1246/C1246</f>
        <v>1.0341880341880301</v>
      </c>
      <c r="F1246" s="176"/>
    </row>
    <row r="1247" spans="1:6" ht="24" customHeight="1">
      <c r="A1247" s="53">
        <v>227</v>
      </c>
      <c r="B1247" s="195" t="s">
        <v>1089</v>
      </c>
      <c r="C1247" s="177"/>
      <c r="D1247" s="178">
        <v>4000</v>
      </c>
      <c r="E1247" s="179"/>
      <c r="F1247" s="176"/>
    </row>
    <row r="1248" spans="1:6" ht="24" customHeight="1">
      <c r="A1248" s="53">
        <v>232</v>
      </c>
      <c r="B1248" s="195" t="s">
        <v>1090</v>
      </c>
      <c r="C1248" s="177">
        <f>C1249</f>
        <v>4770</v>
      </c>
      <c r="D1248" s="178">
        <f>D1249</f>
        <v>4914</v>
      </c>
      <c r="E1248" s="179">
        <f>D1248/C1248</f>
        <v>1.0301886792452799</v>
      </c>
      <c r="F1248" s="176"/>
    </row>
    <row r="1249" spans="1:6" ht="24" customHeight="1">
      <c r="A1249" s="53">
        <v>23203</v>
      </c>
      <c r="B1249" s="195" t="s">
        <v>1091</v>
      </c>
      <c r="C1249" s="177">
        <f>SUM(C1250:C1253)</f>
        <v>4770</v>
      </c>
      <c r="D1249" s="178">
        <f>SUM(D1250:D1253)</f>
        <v>4914</v>
      </c>
      <c r="E1249" s="179">
        <f>D1249/C1249</f>
        <v>1.0301886792452799</v>
      </c>
      <c r="F1249" s="176"/>
    </row>
    <row r="1250" spans="1:6" ht="24" customHeight="1">
      <c r="A1250" s="53">
        <v>2320301</v>
      </c>
      <c r="B1250" s="195" t="s">
        <v>1092</v>
      </c>
      <c r="C1250" s="177">
        <v>4770</v>
      </c>
      <c r="D1250" s="178">
        <v>4914</v>
      </c>
      <c r="E1250" s="179">
        <f>D1250/C1250</f>
        <v>1.0301886792452799</v>
      </c>
      <c r="F1250" s="176"/>
    </row>
    <row r="1251" spans="1:6" ht="24" customHeight="1">
      <c r="A1251" s="53">
        <v>2320302</v>
      </c>
      <c r="B1251" s="195" t="s">
        <v>1093</v>
      </c>
      <c r="C1251" s="177"/>
      <c r="D1251" s="178">
        <f>C1251*1.03</f>
        <v>0</v>
      </c>
      <c r="E1251" s="179"/>
      <c r="F1251" s="176"/>
    </row>
    <row r="1252" spans="1:6" ht="24" customHeight="1">
      <c r="A1252" s="53">
        <v>2320303</v>
      </c>
      <c r="B1252" s="195" t="s">
        <v>1094</v>
      </c>
      <c r="C1252" s="177"/>
      <c r="D1252" s="178">
        <f>C1252*1.03</f>
        <v>0</v>
      </c>
      <c r="E1252" s="179"/>
      <c r="F1252" s="176"/>
    </row>
    <row r="1253" spans="1:6" ht="24" customHeight="1">
      <c r="A1253" s="53">
        <v>2320399</v>
      </c>
      <c r="B1253" s="195" t="s">
        <v>1095</v>
      </c>
      <c r="C1253" s="177"/>
      <c r="D1253" s="178">
        <f>C1253*1.03</f>
        <v>0</v>
      </c>
      <c r="E1253" s="179"/>
      <c r="F1253" s="176"/>
    </row>
    <row r="1254" spans="1:6" ht="24" customHeight="1">
      <c r="A1254" s="53">
        <v>233</v>
      </c>
      <c r="B1254" s="176" t="s">
        <v>1096</v>
      </c>
      <c r="C1254" s="177">
        <f>C1255</f>
        <v>0</v>
      </c>
      <c r="D1254" s="178">
        <f>C1254*1.03</f>
        <v>0</v>
      </c>
      <c r="E1254" s="179"/>
      <c r="F1254" s="176"/>
    </row>
    <row r="1255" spans="1:6" ht="24" customHeight="1">
      <c r="A1255" s="53">
        <v>23303</v>
      </c>
      <c r="B1255" s="176" t="s">
        <v>1097</v>
      </c>
      <c r="C1255" s="193"/>
      <c r="D1255" s="178">
        <f>C1255*1.03</f>
        <v>0</v>
      </c>
      <c r="E1255" s="179"/>
      <c r="F1255" s="192"/>
    </row>
    <row r="1256" spans="1:6" ht="24" customHeight="1">
      <c r="A1256" s="53">
        <v>229</v>
      </c>
      <c r="B1256" s="176" t="s">
        <v>1098</v>
      </c>
      <c r="C1256" s="177">
        <f>SUM(C1257:C1258)</f>
        <v>0</v>
      </c>
      <c r="D1256" s="177">
        <f>SUM(D1257:D1258)</f>
        <v>0</v>
      </c>
      <c r="E1256" s="179"/>
      <c r="F1256" s="176"/>
    </row>
    <row r="1257" spans="1:6" ht="24" customHeight="1">
      <c r="A1257" s="53">
        <v>22902</v>
      </c>
      <c r="B1257" s="176" t="s">
        <v>1099</v>
      </c>
      <c r="C1257" s="177"/>
      <c r="D1257" s="178">
        <f>C1257*1.03</f>
        <v>0</v>
      </c>
      <c r="E1257" s="179"/>
      <c r="F1257" s="176"/>
    </row>
    <row r="1258" spans="1:6" ht="24" customHeight="1">
      <c r="A1258" s="53">
        <v>22999</v>
      </c>
      <c r="B1258" s="176" t="s">
        <v>953</v>
      </c>
      <c r="C1258" s="177"/>
      <c r="D1258" s="178"/>
      <c r="E1258" s="179"/>
      <c r="F1258" s="176"/>
    </row>
    <row r="1259" spans="1:6" ht="24" customHeight="1">
      <c r="A1259" s="53"/>
      <c r="B1259" s="176"/>
      <c r="C1259" s="177"/>
      <c r="D1259" s="178">
        <f>C1259*1.03</f>
        <v>0</v>
      </c>
      <c r="E1259" s="179"/>
      <c r="F1259" s="176"/>
    </row>
    <row r="1260" spans="1:6" ht="24" customHeight="1">
      <c r="A1260" s="53"/>
      <c r="B1260" s="176"/>
      <c r="C1260" s="177"/>
      <c r="D1260" s="178">
        <f>C1260*1.03</f>
        <v>0</v>
      </c>
      <c r="E1260" s="179"/>
      <c r="F1260" s="176"/>
    </row>
    <row r="1261" spans="1:6" ht="24" customHeight="1">
      <c r="A1261" s="53"/>
      <c r="B1261" s="197" t="s">
        <v>1100</v>
      </c>
      <c r="C1261" s="177">
        <f>SUM(C5,C227,C231,C243,C333,C384,C440,C497,C622,C692,C766,C785,C896,C960,C1024,C1044,C1074,C1084,C1128,C1148,C1192,C1247,C1248,C1254,C1256)</f>
        <v>299557</v>
      </c>
      <c r="D1261" s="178">
        <f>SUM(D5,D227,D231,D243,D333,D384,D440,D497,D622,D692,D766,D785,D896,D960,D1024,D1044,D1074,D1084,D1128,D1148,D1192,D1247,D1248,D1254,D1256)</f>
        <v>303836</v>
      </c>
      <c r="E1261" s="179"/>
      <c r="F1261" s="176"/>
    </row>
  </sheetData>
  <autoFilter ref="B4:F1261"/>
  <mergeCells count="1">
    <mergeCell ref="B2:F2"/>
  </mergeCells>
  <phoneticPr fontId="56" type="noConversion"/>
  <pageMargins left="0.75" right="0.75" top="1" bottom="1" header="0.5" footer="0.5"/>
</worksheet>
</file>

<file path=xl/worksheets/sheet6.xml><?xml version="1.0" encoding="utf-8"?>
<worksheet xmlns="http://schemas.openxmlformats.org/spreadsheetml/2006/main" xmlns:r="http://schemas.openxmlformats.org/officeDocument/2006/relationships">
  <dimension ref="A2:C63"/>
  <sheetViews>
    <sheetView workbookViewId="0"/>
  </sheetViews>
  <sheetFormatPr defaultColWidth="28.125" defaultRowHeight="39" customHeight="1"/>
  <cols>
    <col min="1" max="1" width="23.5" customWidth="1"/>
    <col min="2" max="2" width="36.25" customWidth="1"/>
    <col min="3" max="3" width="23.875" customWidth="1"/>
    <col min="4" max="4" width="28.125" customWidth="1"/>
  </cols>
  <sheetData>
    <row r="2" spans="1:3" ht="30" customHeight="1">
      <c r="A2" s="371" t="s">
        <v>1101</v>
      </c>
      <c r="B2" s="371"/>
      <c r="C2" s="371"/>
    </row>
    <row r="3" spans="1:3" ht="27" customHeight="1">
      <c r="C3" s="148" t="s">
        <v>3</v>
      </c>
    </row>
    <row r="4" spans="1:3" ht="39" customHeight="1">
      <c r="A4" s="372" t="s">
        <v>1102</v>
      </c>
      <c r="B4" s="373"/>
      <c r="C4" s="374" t="s">
        <v>1103</v>
      </c>
    </row>
    <row r="5" spans="1:3" ht="39" customHeight="1">
      <c r="A5" s="136" t="s">
        <v>1104</v>
      </c>
      <c r="B5" s="136" t="s">
        <v>1105</v>
      </c>
      <c r="C5" s="375"/>
    </row>
    <row r="6" spans="1:3" ht="39" customHeight="1">
      <c r="A6" s="160"/>
      <c r="B6" s="160" t="s">
        <v>1106</v>
      </c>
      <c r="C6" s="161">
        <f>C7+C20+C45+C54+C56+C62</f>
        <v>103481.888852</v>
      </c>
    </row>
    <row r="7" spans="1:3" ht="39" customHeight="1">
      <c r="A7" s="160">
        <v>301</v>
      </c>
      <c r="B7" s="160" t="s">
        <v>1107</v>
      </c>
      <c r="C7" s="161">
        <v>63563.900081</v>
      </c>
    </row>
    <row r="8" spans="1:3" ht="39" customHeight="1">
      <c r="A8" s="160">
        <v>30102</v>
      </c>
      <c r="B8" s="160" t="s">
        <v>1108</v>
      </c>
      <c r="C8" s="161">
        <v>13460.8316</v>
      </c>
    </row>
    <row r="9" spans="1:3" ht="39" customHeight="1">
      <c r="A9" s="160">
        <v>30103</v>
      </c>
      <c r="B9" s="160" t="s">
        <v>1109</v>
      </c>
      <c r="C9" s="161">
        <v>4364.627829</v>
      </c>
    </row>
    <row r="10" spans="1:3" ht="39" customHeight="1">
      <c r="A10" s="160">
        <v>30106</v>
      </c>
      <c r="B10" s="160" t="s">
        <v>1110</v>
      </c>
      <c r="C10" s="161">
        <v>14.7</v>
      </c>
    </row>
    <row r="11" spans="1:3" ht="39" customHeight="1">
      <c r="A11" s="160">
        <v>30107</v>
      </c>
      <c r="B11" s="160" t="s">
        <v>1111</v>
      </c>
      <c r="C11" s="161">
        <v>35.83</v>
      </c>
    </row>
    <row r="12" spans="1:3" ht="39" customHeight="1">
      <c r="A12" s="160">
        <v>30109</v>
      </c>
      <c r="B12" s="160" t="s">
        <v>1112</v>
      </c>
      <c r="C12" s="161">
        <v>2978.96722</v>
      </c>
    </row>
    <row r="13" spans="1:3" ht="39" customHeight="1">
      <c r="A13" s="160">
        <v>30110</v>
      </c>
      <c r="B13" s="160" t="s">
        <v>1113</v>
      </c>
      <c r="C13" s="161">
        <v>3217.9849140000001</v>
      </c>
    </row>
    <row r="14" spans="1:3" ht="39" customHeight="1">
      <c r="A14" s="160">
        <v>30114</v>
      </c>
      <c r="B14" s="160" t="s">
        <v>1114</v>
      </c>
      <c r="C14" s="161">
        <v>129.18257399999999</v>
      </c>
    </row>
    <row r="15" spans="1:3" ht="39" customHeight="1">
      <c r="A15" s="160">
        <v>30108</v>
      </c>
      <c r="B15" s="160" t="s">
        <v>1115</v>
      </c>
      <c r="C15" s="161">
        <v>5184.4959520000002</v>
      </c>
    </row>
    <row r="16" spans="1:3" ht="39" customHeight="1">
      <c r="A16" s="160">
        <v>30101</v>
      </c>
      <c r="B16" s="160" t="s">
        <v>1116</v>
      </c>
      <c r="C16" s="161">
        <v>28473.908100000001</v>
      </c>
    </row>
    <row r="17" spans="1:3" ht="39" customHeight="1">
      <c r="A17" s="160">
        <v>30113</v>
      </c>
      <c r="B17" s="160" t="s">
        <v>1117</v>
      </c>
      <c r="C17" s="161">
        <v>4439.5815359999997</v>
      </c>
    </row>
    <row r="18" spans="1:3" ht="39" customHeight="1">
      <c r="A18" s="160">
        <v>30199</v>
      </c>
      <c r="B18" s="160" t="s">
        <v>1118</v>
      </c>
      <c r="C18" s="161">
        <v>295.959</v>
      </c>
    </row>
    <row r="19" spans="1:3" ht="39" customHeight="1">
      <c r="A19" s="160">
        <v>30112</v>
      </c>
      <c r="B19" s="160" t="s">
        <v>1119</v>
      </c>
      <c r="C19" s="161">
        <v>967.83135600000003</v>
      </c>
    </row>
    <row r="20" spans="1:3" ht="39" customHeight="1">
      <c r="A20" s="160">
        <v>302</v>
      </c>
      <c r="B20" s="160" t="s">
        <v>1120</v>
      </c>
      <c r="C20" s="161">
        <v>27448.810270999998</v>
      </c>
    </row>
    <row r="21" spans="1:3" ht="39" customHeight="1">
      <c r="A21" s="160">
        <v>30207</v>
      </c>
      <c r="B21" s="160" t="s">
        <v>1121</v>
      </c>
      <c r="C21" s="161">
        <v>204.0051</v>
      </c>
    </row>
    <row r="22" spans="1:3" ht="39" customHeight="1">
      <c r="A22" s="160">
        <v>30215</v>
      </c>
      <c r="B22" s="160" t="s">
        <v>1122</v>
      </c>
      <c r="C22" s="161">
        <v>106.611</v>
      </c>
    </row>
    <row r="23" spans="1:3" ht="39" customHeight="1">
      <c r="A23" s="160">
        <v>30226</v>
      </c>
      <c r="B23" s="160" t="s">
        <v>1123</v>
      </c>
      <c r="C23" s="161">
        <v>245.88149999999999</v>
      </c>
    </row>
    <row r="24" spans="1:3" ht="39" customHeight="1">
      <c r="A24" s="160">
        <v>30240</v>
      </c>
      <c r="B24" s="160" t="s">
        <v>1124</v>
      </c>
      <c r="C24" s="161">
        <v>6.9</v>
      </c>
    </row>
    <row r="25" spans="1:3" ht="39" customHeight="1">
      <c r="A25" s="160">
        <v>30217</v>
      </c>
      <c r="B25" s="160" t="s">
        <v>1125</v>
      </c>
      <c r="C25" s="161">
        <v>606.71489999999994</v>
      </c>
    </row>
    <row r="26" spans="1:3" ht="39" customHeight="1">
      <c r="A26" s="160">
        <v>30205</v>
      </c>
      <c r="B26" s="160" t="s">
        <v>1126</v>
      </c>
      <c r="C26" s="161">
        <v>236.1634</v>
      </c>
    </row>
    <row r="27" spans="1:3" ht="39" customHeight="1">
      <c r="A27" s="160">
        <v>30231</v>
      </c>
      <c r="B27" s="160" t="s">
        <v>1127</v>
      </c>
      <c r="C27" s="161">
        <v>737.35400000000004</v>
      </c>
    </row>
    <row r="28" spans="1:3" ht="39" customHeight="1">
      <c r="A28" s="160">
        <v>30218</v>
      </c>
      <c r="B28" s="160" t="s">
        <v>1128</v>
      </c>
      <c r="C28" s="161">
        <v>1004.4</v>
      </c>
    </row>
    <row r="29" spans="1:3" ht="39" customHeight="1">
      <c r="A29" s="160">
        <v>30206</v>
      </c>
      <c r="B29" s="160" t="s">
        <v>1129</v>
      </c>
      <c r="C29" s="161">
        <v>724.39273200000002</v>
      </c>
    </row>
    <row r="30" spans="1:3" ht="39" customHeight="1">
      <c r="A30" s="160">
        <v>30211</v>
      </c>
      <c r="B30" s="160" t="s">
        <v>1130</v>
      </c>
      <c r="C30" s="161">
        <v>1209.405771</v>
      </c>
    </row>
    <row r="31" spans="1:3" ht="39" customHeight="1">
      <c r="A31" s="160">
        <v>30227</v>
      </c>
      <c r="B31" s="160" t="s">
        <v>1131</v>
      </c>
      <c r="C31" s="161">
        <v>1788.3737000000001</v>
      </c>
    </row>
    <row r="32" spans="1:3" ht="39" customHeight="1">
      <c r="A32" s="160">
        <v>30299</v>
      </c>
      <c r="B32" s="160" t="s">
        <v>1132</v>
      </c>
      <c r="C32" s="161">
        <v>8136.5697419999997</v>
      </c>
    </row>
    <row r="33" spans="1:3" ht="39" customHeight="1">
      <c r="A33" s="160">
        <v>30203</v>
      </c>
      <c r="B33" s="160" t="s">
        <v>1133</v>
      </c>
      <c r="C33" s="161">
        <v>19.8</v>
      </c>
    </row>
    <row r="34" spans="1:3" ht="39" customHeight="1">
      <c r="A34" s="160">
        <v>30239</v>
      </c>
      <c r="B34" s="160" t="s">
        <v>1134</v>
      </c>
      <c r="C34" s="161">
        <v>3316.1588999999999</v>
      </c>
    </row>
    <row r="35" spans="1:3" ht="39" customHeight="1">
      <c r="A35" s="160">
        <v>30214</v>
      </c>
      <c r="B35" s="160" t="s">
        <v>1135</v>
      </c>
      <c r="C35" s="161">
        <v>103.7038</v>
      </c>
    </row>
    <row r="36" spans="1:3" ht="39" customHeight="1">
      <c r="A36" s="160">
        <v>30204</v>
      </c>
      <c r="B36" s="160" t="s">
        <v>1136</v>
      </c>
      <c r="C36" s="161">
        <v>10.207000000000001</v>
      </c>
    </row>
    <row r="37" spans="1:3" ht="39" customHeight="1">
      <c r="A37" s="160">
        <v>30209</v>
      </c>
      <c r="B37" s="160" t="s">
        <v>1137</v>
      </c>
      <c r="C37" s="161">
        <v>261.39999999999998</v>
      </c>
    </row>
    <row r="38" spans="1:3" ht="39" customHeight="1">
      <c r="A38" s="160">
        <v>30213</v>
      </c>
      <c r="B38" s="160" t="s">
        <v>1138</v>
      </c>
      <c r="C38" s="161">
        <v>1861.6202000000001</v>
      </c>
    </row>
    <row r="39" spans="1:3" ht="39" customHeight="1">
      <c r="A39" s="160">
        <v>30229</v>
      </c>
      <c r="B39" s="160" t="s">
        <v>1139</v>
      </c>
      <c r="C39" s="161">
        <v>835.45736999999997</v>
      </c>
    </row>
    <row r="40" spans="1:3" ht="39" customHeight="1">
      <c r="A40" s="160">
        <v>30216</v>
      </c>
      <c r="B40" s="160" t="s">
        <v>1140</v>
      </c>
      <c r="C40" s="161">
        <v>669.43330000000003</v>
      </c>
    </row>
    <row r="41" spans="1:3" ht="39" customHeight="1">
      <c r="A41" s="160">
        <v>30201</v>
      </c>
      <c r="B41" s="160" t="s">
        <v>1141</v>
      </c>
      <c r="C41" s="161">
        <v>3338.6682000000001</v>
      </c>
    </row>
    <row r="42" spans="1:3" ht="39" customHeight="1">
      <c r="A42" s="160">
        <v>30228</v>
      </c>
      <c r="B42" s="160" t="s">
        <v>1142</v>
      </c>
      <c r="C42" s="161">
        <v>1435.518656</v>
      </c>
    </row>
    <row r="43" spans="1:3" ht="39" customHeight="1">
      <c r="A43" s="160">
        <v>30202</v>
      </c>
      <c r="B43" s="160" t="s">
        <v>1143</v>
      </c>
      <c r="C43" s="161">
        <v>577.07100000000003</v>
      </c>
    </row>
    <row r="44" spans="1:3" ht="39" customHeight="1">
      <c r="A44" s="160">
        <v>30224</v>
      </c>
      <c r="B44" s="160" t="s">
        <v>1144</v>
      </c>
      <c r="C44" s="161">
        <v>13</v>
      </c>
    </row>
    <row r="45" spans="1:3" ht="39" customHeight="1">
      <c r="A45" s="160">
        <v>303</v>
      </c>
      <c r="B45" s="160" t="s">
        <v>1145</v>
      </c>
      <c r="C45" s="161">
        <v>10195.673500000001</v>
      </c>
    </row>
    <row r="46" spans="1:3" ht="39" customHeight="1">
      <c r="A46" s="160">
        <v>30307</v>
      </c>
      <c r="B46" s="160" t="s">
        <v>1146</v>
      </c>
      <c r="C46" s="161">
        <v>6.0279999999999996</v>
      </c>
    </row>
    <row r="47" spans="1:3" ht="39" customHeight="1">
      <c r="A47" s="160">
        <v>30305</v>
      </c>
      <c r="B47" s="160" t="s">
        <v>1147</v>
      </c>
      <c r="C47" s="161">
        <v>806.95</v>
      </c>
    </row>
    <row r="48" spans="1:3" ht="39" customHeight="1">
      <c r="A48" s="160">
        <v>30399</v>
      </c>
      <c r="B48" s="160" t="s">
        <v>1148</v>
      </c>
      <c r="C48" s="161">
        <v>8802.2994999999992</v>
      </c>
    </row>
    <row r="49" spans="1:3" ht="39" customHeight="1">
      <c r="A49" s="160">
        <v>30309</v>
      </c>
      <c r="B49" s="160" t="s">
        <v>1149</v>
      </c>
      <c r="C49" s="161">
        <v>114.1</v>
      </c>
    </row>
    <row r="50" spans="1:3" ht="39" customHeight="1">
      <c r="A50" s="160">
        <v>30306</v>
      </c>
      <c r="B50" s="160" t="s">
        <v>1150</v>
      </c>
      <c r="C50" s="161">
        <v>7</v>
      </c>
    </row>
    <row r="51" spans="1:3" ht="39" customHeight="1">
      <c r="A51" s="160">
        <v>30308</v>
      </c>
      <c r="B51" s="160" t="s">
        <v>1151</v>
      </c>
      <c r="C51" s="161">
        <v>88.58</v>
      </c>
    </row>
    <row r="52" spans="1:3" ht="39" customHeight="1">
      <c r="A52" s="160">
        <v>30302</v>
      </c>
      <c r="B52" s="160" t="s">
        <v>1152</v>
      </c>
      <c r="C52" s="161">
        <v>7.7220000000000004</v>
      </c>
    </row>
    <row r="53" spans="1:3" ht="39" customHeight="1">
      <c r="A53" s="160">
        <v>30304</v>
      </c>
      <c r="B53" s="160" t="s">
        <v>1153</v>
      </c>
      <c r="C53" s="161">
        <v>362.99400000000003</v>
      </c>
    </row>
    <row r="54" spans="1:3" ht="39" customHeight="1">
      <c r="A54" s="160">
        <v>309</v>
      </c>
      <c r="B54" s="160" t="s">
        <v>1154</v>
      </c>
      <c r="C54" s="161">
        <v>20</v>
      </c>
    </row>
    <row r="55" spans="1:3" ht="39" customHeight="1">
      <c r="A55" s="160">
        <v>30907</v>
      </c>
      <c r="B55" s="160" t="s">
        <v>1155</v>
      </c>
      <c r="C55" s="161">
        <v>20</v>
      </c>
    </row>
    <row r="56" spans="1:3" ht="39" customHeight="1">
      <c r="A56" s="160">
        <v>310</v>
      </c>
      <c r="B56" s="160" t="s">
        <v>1156</v>
      </c>
      <c r="C56" s="161">
        <v>1870.5050000000001</v>
      </c>
    </row>
    <row r="57" spans="1:3" ht="39" customHeight="1">
      <c r="A57" s="160">
        <v>31002</v>
      </c>
      <c r="B57" s="160" t="s">
        <v>1157</v>
      </c>
      <c r="C57" s="161">
        <v>17.504999999999999</v>
      </c>
    </row>
    <row r="58" spans="1:3" ht="39" customHeight="1">
      <c r="A58" s="160">
        <v>31005</v>
      </c>
      <c r="B58" s="160" t="s">
        <v>1158</v>
      </c>
      <c r="C58" s="161">
        <v>70</v>
      </c>
    </row>
    <row r="59" spans="1:3" ht="39" customHeight="1">
      <c r="A59" s="160">
        <v>31006</v>
      </c>
      <c r="B59" s="160" t="s">
        <v>1159</v>
      </c>
      <c r="C59" s="161">
        <v>4</v>
      </c>
    </row>
    <row r="60" spans="1:3" ht="39" customHeight="1">
      <c r="A60" s="160">
        <v>31007</v>
      </c>
      <c r="B60" s="160" t="s">
        <v>1155</v>
      </c>
      <c r="C60" s="161">
        <v>30</v>
      </c>
    </row>
    <row r="61" spans="1:3" ht="39" customHeight="1">
      <c r="A61" s="160">
        <v>31099</v>
      </c>
      <c r="B61" s="160" t="s">
        <v>1160</v>
      </c>
      <c r="C61" s="161">
        <v>1749</v>
      </c>
    </row>
    <row r="62" spans="1:3" ht="39" customHeight="1">
      <c r="A62" s="160">
        <v>399</v>
      </c>
      <c r="B62" s="160" t="s">
        <v>1161</v>
      </c>
      <c r="C62" s="161">
        <v>383</v>
      </c>
    </row>
    <row r="63" spans="1:3" ht="39" customHeight="1">
      <c r="A63" s="160">
        <v>39999</v>
      </c>
      <c r="B63" s="160" t="s">
        <v>1162</v>
      </c>
      <c r="C63" s="161">
        <v>383</v>
      </c>
    </row>
  </sheetData>
  <mergeCells count="3">
    <mergeCell ref="A2:C2"/>
    <mergeCell ref="A4:B4"/>
    <mergeCell ref="C4:C5"/>
  </mergeCells>
  <phoneticPr fontId="56" type="noConversion"/>
  <pageMargins left="0.75" right="0.75" top="1" bottom="1" header="0.5" footer="0.5"/>
  <pageSetup paperSize="9" orientation="portrait"/>
</worksheet>
</file>

<file path=xl/worksheets/sheet7.xml><?xml version="1.0" encoding="utf-8"?>
<worksheet xmlns="http://schemas.openxmlformats.org/spreadsheetml/2006/main" xmlns:r="http://schemas.openxmlformats.org/officeDocument/2006/relationships">
  <dimension ref="A2:C70"/>
  <sheetViews>
    <sheetView workbookViewId="0"/>
  </sheetViews>
  <sheetFormatPr defaultColWidth="40.875" defaultRowHeight="35.1" customHeight="1"/>
  <cols>
    <col min="1" max="1" width="48" customWidth="1"/>
    <col min="2" max="2" width="19.375" customWidth="1"/>
    <col min="3" max="3" width="17.5" customWidth="1"/>
  </cols>
  <sheetData>
    <row r="2" spans="1:3" ht="26.25" customHeight="1">
      <c r="A2" s="376" t="s">
        <v>1163</v>
      </c>
      <c r="B2" s="376"/>
      <c r="C2" s="376"/>
    </row>
    <row r="3" spans="1:3" ht="24.75" customHeight="1">
      <c r="A3" s="147"/>
      <c r="C3" s="148" t="s">
        <v>3</v>
      </c>
    </row>
    <row r="4" spans="1:3" ht="27" customHeight="1">
      <c r="A4" s="149" t="s">
        <v>121</v>
      </c>
      <c r="B4" s="149" t="s">
        <v>1164</v>
      </c>
      <c r="C4" s="149" t="s">
        <v>125</v>
      </c>
    </row>
    <row r="5" spans="1:3" ht="27" customHeight="1">
      <c r="A5" s="150" t="s">
        <v>1165</v>
      </c>
      <c r="B5" s="151">
        <f>B6+B13+B49</f>
        <v>221790</v>
      </c>
      <c r="C5" s="152"/>
    </row>
    <row r="6" spans="1:3" ht="27" customHeight="1">
      <c r="A6" s="150" t="s">
        <v>1166</v>
      </c>
      <c r="B6" s="151">
        <f>SUM(B7:B12)</f>
        <v>6603</v>
      </c>
      <c r="C6" s="152"/>
    </row>
    <row r="7" spans="1:3" ht="27" customHeight="1">
      <c r="A7" s="153" t="s">
        <v>1167</v>
      </c>
      <c r="B7" s="154">
        <v>683</v>
      </c>
      <c r="C7" s="40"/>
    </row>
    <row r="8" spans="1:3" ht="27" customHeight="1">
      <c r="A8" s="153" t="s">
        <v>1168</v>
      </c>
      <c r="B8" s="154">
        <v>834</v>
      </c>
      <c r="C8" s="40"/>
    </row>
    <row r="9" spans="1:3" ht="27" customHeight="1">
      <c r="A9" s="153" t="s">
        <v>1169</v>
      </c>
      <c r="B9" s="154">
        <v>4038</v>
      </c>
      <c r="C9" s="40"/>
    </row>
    <row r="10" spans="1:3" ht="27" customHeight="1">
      <c r="A10" s="153" t="s">
        <v>1170</v>
      </c>
      <c r="B10" s="154">
        <v>3</v>
      </c>
      <c r="C10" s="40"/>
    </row>
    <row r="11" spans="1:3" ht="27" customHeight="1">
      <c r="A11" s="153" t="s">
        <v>1171</v>
      </c>
      <c r="B11" s="154">
        <v>0</v>
      </c>
      <c r="C11" s="40"/>
    </row>
    <row r="12" spans="1:3" ht="27" customHeight="1">
      <c r="A12" s="153" t="s">
        <v>1172</v>
      </c>
      <c r="B12" s="154">
        <v>1045</v>
      </c>
      <c r="C12" s="40"/>
    </row>
    <row r="13" spans="1:3" ht="27" customHeight="1">
      <c r="A13" s="155" t="s">
        <v>1173</v>
      </c>
      <c r="B13" s="151">
        <f>SUM(B14:B48)</f>
        <v>197907</v>
      </c>
      <c r="C13" s="152"/>
    </row>
    <row r="14" spans="1:3" ht="27" customHeight="1">
      <c r="A14" s="153" t="s">
        <v>1174</v>
      </c>
      <c r="B14" s="154"/>
      <c r="C14" s="40"/>
    </row>
    <row r="15" spans="1:3" ht="27" customHeight="1">
      <c r="A15" s="156" t="s">
        <v>1175</v>
      </c>
      <c r="B15" s="154">
        <v>47535</v>
      </c>
      <c r="C15" s="40"/>
    </row>
    <row r="16" spans="1:3" ht="27" customHeight="1">
      <c r="A16" s="157" t="s">
        <v>1176</v>
      </c>
      <c r="B16" s="154">
        <v>28365</v>
      </c>
      <c r="C16" s="40"/>
    </row>
    <row r="17" spans="1:3" ht="27" customHeight="1">
      <c r="A17" s="157" t="s">
        <v>1177</v>
      </c>
      <c r="B17" s="154">
        <v>2166</v>
      </c>
      <c r="C17" s="40"/>
    </row>
    <row r="18" spans="1:3" ht="27" customHeight="1">
      <c r="A18" s="157" t="s">
        <v>1178</v>
      </c>
      <c r="B18" s="154">
        <v>602</v>
      </c>
      <c r="C18" s="40"/>
    </row>
    <row r="19" spans="1:3" ht="27" customHeight="1">
      <c r="A19" s="157" t="s">
        <v>1179</v>
      </c>
      <c r="B19" s="154">
        <v>332</v>
      </c>
      <c r="C19" s="40"/>
    </row>
    <row r="20" spans="1:3" ht="27" customHeight="1">
      <c r="A20" s="157" t="s">
        <v>1180</v>
      </c>
      <c r="B20" s="154"/>
      <c r="C20" s="40"/>
    </row>
    <row r="21" spans="1:3" ht="27" customHeight="1">
      <c r="A21" s="157" t="s">
        <v>1181</v>
      </c>
      <c r="B21" s="154">
        <v>4929</v>
      </c>
      <c r="C21" s="40"/>
    </row>
    <row r="22" spans="1:3" ht="27" customHeight="1">
      <c r="A22" s="157" t="s">
        <v>1182</v>
      </c>
      <c r="B22" s="154">
        <v>11018</v>
      </c>
      <c r="C22" s="40"/>
    </row>
    <row r="23" spans="1:3" ht="27" customHeight="1">
      <c r="A23" s="157" t="s">
        <v>1183</v>
      </c>
      <c r="B23" s="154">
        <v>140</v>
      </c>
      <c r="C23" s="40"/>
    </row>
    <row r="24" spans="1:3" ht="27" customHeight="1">
      <c r="A24" s="157" t="s">
        <v>1184</v>
      </c>
      <c r="B24" s="154"/>
      <c r="C24" s="40"/>
    </row>
    <row r="25" spans="1:3" ht="27" customHeight="1">
      <c r="A25" s="157" t="s">
        <v>1185</v>
      </c>
      <c r="B25" s="154"/>
      <c r="C25" s="40"/>
    </row>
    <row r="26" spans="1:3" ht="27" customHeight="1">
      <c r="A26" s="157" t="s">
        <v>1186</v>
      </c>
      <c r="B26" s="154">
        <v>6354</v>
      </c>
      <c r="C26" s="40"/>
    </row>
    <row r="27" spans="1:3" ht="27" customHeight="1">
      <c r="A27" s="158" t="s">
        <v>1187</v>
      </c>
      <c r="B27" s="154"/>
      <c r="C27" s="40"/>
    </row>
    <row r="28" spans="1:3" ht="27" customHeight="1">
      <c r="A28" s="158" t="s">
        <v>1188</v>
      </c>
      <c r="B28" s="154"/>
      <c r="C28" s="40"/>
    </row>
    <row r="29" spans="1:3" ht="27" customHeight="1">
      <c r="A29" s="158" t="s">
        <v>1189</v>
      </c>
      <c r="B29" s="154"/>
      <c r="C29" s="40"/>
    </row>
    <row r="30" spans="1:3" ht="27" customHeight="1">
      <c r="A30" s="158" t="s">
        <v>1190</v>
      </c>
      <c r="B30" s="154">
        <v>1104</v>
      </c>
      <c r="C30" s="40"/>
    </row>
    <row r="31" spans="1:3" ht="27" customHeight="1">
      <c r="A31" s="158" t="s">
        <v>1191</v>
      </c>
      <c r="B31" s="154">
        <v>12006</v>
      </c>
      <c r="C31" s="40"/>
    </row>
    <row r="32" spans="1:3" ht="27" customHeight="1">
      <c r="A32" s="158" t="s">
        <v>1192</v>
      </c>
      <c r="B32" s="154">
        <v>0</v>
      </c>
      <c r="C32" s="40"/>
    </row>
    <row r="33" spans="1:3" ht="27" customHeight="1">
      <c r="A33" s="158" t="s">
        <v>1193</v>
      </c>
      <c r="B33" s="154">
        <v>1440</v>
      </c>
      <c r="C33" s="40"/>
    </row>
    <row r="34" spans="1:3" ht="27" customHeight="1">
      <c r="A34" s="158" t="s">
        <v>1194</v>
      </c>
      <c r="B34" s="154">
        <v>22470</v>
      </c>
      <c r="C34" s="40"/>
    </row>
    <row r="35" spans="1:3" ht="27" customHeight="1">
      <c r="A35" s="158" t="s">
        <v>1195</v>
      </c>
      <c r="B35" s="154">
        <v>25450</v>
      </c>
      <c r="C35" s="40"/>
    </row>
    <row r="36" spans="1:3" ht="27" customHeight="1">
      <c r="A36" s="158" t="s">
        <v>1196</v>
      </c>
      <c r="B36" s="154">
        <v>601</v>
      </c>
      <c r="C36" s="40"/>
    </row>
    <row r="37" spans="1:3" ht="27" customHeight="1">
      <c r="A37" s="158" t="s">
        <v>1197</v>
      </c>
      <c r="B37" s="154">
        <v>0</v>
      </c>
      <c r="C37" s="40"/>
    </row>
    <row r="38" spans="1:3" ht="27" customHeight="1">
      <c r="A38" s="158" t="s">
        <v>1198</v>
      </c>
      <c r="B38" s="154">
        <v>17500</v>
      </c>
      <c r="C38" s="40"/>
    </row>
    <row r="39" spans="1:3" ht="27" customHeight="1">
      <c r="A39" s="158" t="s">
        <v>1199</v>
      </c>
      <c r="B39" s="154">
        <v>2899</v>
      </c>
      <c r="C39" s="40"/>
    </row>
    <row r="40" spans="1:3" ht="27" customHeight="1">
      <c r="A40" s="158" t="s">
        <v>1200</v>
      </c>
      <c r="B40" s="154"/>
      <c r="C40" s="40"/>
    </row>
    <row r="41" spans="1:3" ht="27" customHeight="1">
      <c r="A41" s="158" t="s">
        <v>1201</v>
      </c>
      <c r="B41" s="154"/>
      <c r="C41" s="40"/>
    </row>
    <row r="42" spans="1:3" ht="27" customHeight="1">
      <c r="A42" s="158" t="s">
        <v>1202</v>
      </c>
      <c r="B42" s="154"/>
      <c r="C42" s="40"/>
    </row>
    <row r="43" spans="1:3" ht="27" customHeight="1">
      <c r="A43" s="158" t="s">
        <v>1203</v>
      </c>
      <c r="B43" s="154"/>
      <c r="C43" s="40"/>
    </row>
    <row r="44" spans="1:3" ht="27" customHeight="1">
      <c r="A44" s="158" t="s">
        <v>1204</v>
      </c>
      <c r="B44" s="154">
        <v>5400</v>
      </c>
      <c r="C44" s="40"/>
    </row>
    <row r="45" spans="1:3" ht="27" customHeight="1">
      <c r="A45" s="158" t="s">
        <v>1205</v>
      </c>
      <c r="B45" s="154">
        <v>120</v>
      </c>
      <c r="C45" s="40"/>
    </row>
    <row r="46" spans="1:3" ht="27" customHeight="1">
      <c r="A46" s="158" t="s">
        <v>1206</v>
      </c>
      <c r="B46" s="154">
        <v>1800</v>
      </c>
      <c r="C46" s="40"/>
    </row>
    <row r="47" spans="1:3" ht="27" customHeight="1">
      <c r="A47" s="158" t="s">
        <v>1207</v>
      </c>
      <c r="B47" s="154">
        <v>0</v>
      </c>
      <c r="C47" s="40"/>
    </row>
    <row r="48" spans="1:3" ht="27" customHeight="1">
      <c r="A48" s="157" t="s">
        <v>1208</v>
      </c>
      <c r="B48" s="154">
        <v>5676</v>
      </c>
      <c r="C48" s="40"/>
    </row>
    <row r="49" spans="1:3" s="146" customFormat="1" ht="27" customHeight="1">
      <c r="A49" s="159" t="s">
        <v>1209</v>
      </c>
      <c r="B49" s="151">
        <v>17280</v>
      </c>
      <c r="C49" s="152"/>
    </row>
    <row r="50" spans="1:3" ht="27" customHeight="1">
      <c r="A50" s="157" t="s">
        <v>1210</v>
      </c>
      <c r="B50" s="154">
        <v>1054</v>
      </c>
      <c r="C50" s="40"/>
    </row>
    <row r="51" spans="1:3" ht="27" customHeight="1">
      <c r="A51" s="157" t="s">
        <v>1211</v>
      </c>
      <c r="B51" s="154"/>
      <c r="C51" s="40"/>
    </row>
    <row r="52" spans="1:3" ht="27" customHeight="1">
      <c r="A52" s="157" t="s">
        <v>1212</v>
      </c>
      <c r="B52" s="154">
        <v>3</v>
      </c>
      <c r="C52" s="40"/>
    </row>
    <row r="53" spans="1:3" ht="27" customHeight="1">
      <c r="A53" s="157" t="s">
        <v>1213</v>
      </c>
      <c r="B53" s="154">
        <v>87</v>
      </c>
      <c r="C53" s="40"/>
    </row>
    <row r="54" spans="1:3" ht="27" customHeight="1">
      <c r="A54" s="157" t="s">
        <v>1214</v>
      </c>
      <c r="B54" s="154">
        <v>1444</v>
      </c>
      <c r="C54" s="40"/>
    </row>
    <row r="55" spans="1:3" ht="27" customHeight="1">
      <c r="A55" s="157" t="s">
        <v>1215</v>
      </c>
      <c r="B55" s="154">
        <v>60</v>
      </c>
      <c r="C55" s="40"/>
    </row>
    <row r="56" spans="1:3" ht="27" customHeight="1">
      <c r="A56" s="157" t="s">
        <v>1216</v>
      </c>
      <c r="B56" s="154">
        <v>201</v>
      </c>
      <c r="C56" s="40"/>
    </row>
    <row r="57" spans="1:3" ht="27" customHeight="1">
      <c r="A57" s="157" t="s">
        <v>1217</v>
      </c>
      <c r="B57" s="154">
        <v>286</v>
      </c>
      <c r="C57" s="40"/>
    </row>
    <row r="58" spans="1:3" ht="27" customHeight="1">
      <c r="A58" s="157" t="s">
        <v>1218</v>
      </c>
      <c r="B58" s="154">
        <v>1478</v>
      </c>
      <c r="C58" s="40"/>
    </row>
    <row r="59" spans="1:3" ht="27" customHeight="1">
      <c r="A59" s="157" t="s">
        <v>1219</v>
      </c>
      <c r="B59" s="154">
        <v>790</v>
      </c>
      <c r="C59" s="40"/>
    </row>
    <row r="60" spans="1:3" ht="27" customHeight="1">
      <c r="A60" s="157" t="s">
        <v>1220</v>
      </c>
      <c r="B60" s="154">
        <v>36</v>
      </c>
      <c r="C60" s="40"/>
    </row>
    <row r="61" spans="1:3" ht="27" customHeight="1">
      <c r="A61" s="157" t="s">
        <v>1221</v>
      </c>
      <c r="B61" s="154">
        <v>3488</v>
      </c>
      <c r="C61" s="40"/>
    </row>
    <row r="62" spans="1:3" ht="27" customHeight="1">
      <c r="A62" s="157" t="s">
        <v>1222</v>
      </c>
      <c r="B62" s="154">
        <v>3144</v>
      </c>
      <c r="C62" s="40"/>
    </row>
    <row r="63" spans="1:3" ht="27" customHeight="1">
      <c r="A63" s="157" t="s">
        <v>1223</v>
      </c>
      <c r="B63" s="154">
        <v>600</v>
      </c>
      <c r="C63" s="40"/>
    </row>
    <row r="64" spans="1:3" ht="27" customHeight="1">
      <c r="A64" s="157" t="s">
        <v>1224</v>
      </c>
      <c r="B64" s="154">
        <v>1196</v>
      </c>
      <c r="C64" s="40"/>
    </row>
    <row r="65" spans="1:3" ht="27" customHeight="1">
      <c r="A65" s="157" t="s">
        <v>1225</v>
      </c>
      <c r="B65" s="154">
        <v>40</v>
      </c>
      <c r="C65" s="40"/>
    </row>
    <row r="66" spans="1:3" ht="27" customHeight="1">
      <c r="A66" s="157" t="s">
        <v>1226</v>
      </c>
      <c r="B66" s="154">
        <v>40</v>
      </c>
      <c r="C66" s="40"/>
    </row>
    <row r="67" spans="1:3" ht="27" customHeight="1">
      <c r="A67" s="157" t="s">
        <v>1227</v>
      </c>
      <c r="B67" s="154">
        <v>2140</v>
      </c>
      <c r="C67" s="40"/>
    </row>
    <row r="68" spans="1:3" ht="27" customHeight="1">
      <c r="A68" s="157" t="s">
        <v>1228</v>
      </c>
      <c r="B68" s="154">
        <v>40</v>
      </c>
      <c r="C68" s="40"/>
    </row>
    <row r="69" spans="1:3" ht="27" customHeight="1">
      <c r="A69" s="157" t="s">
        <v>1229</v>
      </c>
      <c r="B69" s="154">
        <v>1153</v>
      </c>
      <c r="C69" s="40"/>
    </row>
    <row r="70" spans="1:3" ht="27" customHeight="1">
      <c r="A70" s="154" t="s">
        <v>1230</v>
      </c>
      <c r="B70" s="154"/>
      <c r="C70" s="40"/>
    </row>
  </sheetData>
  <mergeCells count="1">
    <mergeCell ref="A2:C2"/>
  </mergeCells>
  <phoneticPr fontId="56" type="noConversion"/>
  <pageMargins left="0.75" right="0.75" top="1" bottom="1" header="0.5" footer="0.5"/>
  <pageSetup paperSize="9" orientation="portrait"/>
</worksheet>
</file>

<file path=xl/worksheets/sheet8.xml><?xml version="1.0" encoding="utf-8"?>
<worksheet xmlns="http://schemas.openxmlformats.org/spreadsheetml/2006/main" xmlns:r="http://schemas.openxmlformats.org/officeDocument/2006/relationships">
  <dimension ref="A2:B76"/>
  <sheetViews>
    <sheetView showGridLines="0" showZeros="0" workbookViewId="0">
      <pane xSplit="2" ySplit="5" topLeftCell="C63" activePane="bottomRight" state="frozen"/>
      <selection pane="topRight"/>
      <selection pane="bottomLeft"/>
      <selection pane="bottomRight" activeCell="A94" sqref="A94"/>
    </sheetView>
  </sheetViews>
  <sheetFormatPr defaultColWidth="12.125" defaultRowHeight="15.6" customHeight="1"/>
  <cols>
    <col min="1" max="1" width="55.875" style="333" customWidth="1"/>
    <col min="2" max="2" width="34" style="333" customWidth="1"/>
    <col min="3" max="16384" width="12.125" style="333"/>
  </cols>
  <sheetData>
    <row r="2" spans="1:2" ht="33.950000000000003" customHeight="1">
      <c r="A2" s="377" t="s">
        <v>1614</v>
      </c>
      <c r="B2" s="377"/>
    </row>
    <row r="3" spans="1:2" ht="17.100000000000001" customHeight="1">
      <c r="A3" s="378" t="s">
        <v>1615</v>
      </c>
      <c r="B3" s="378"/>
    </row>
    <row r="4" spans="1:2" ht="17.100000000000001" customHeight="1">
      <c r="A4" s="334" t="s">
        <v>1616</v>
      </c>
      <c r="B4" s="334" t="s">
        <v>123</v>
      </c>
    </row>
    <row r="5" spans="1:2" ht="17.100000000000001" customHeight="1">
      <c r="A5" s="335" t="s">
        <v>1617</v>
      </c>
      <c r="B5" s="336"/>
    </row>
    <row r="6" spans="1:2" ht="17.100000000000001" customHeight="1">
      <c r="A6" s="337" t="s">
        <v>1618</v>
      </c>
      <c r="B6" s="336"/>
    </row>
    <row r="7" spans="1:2" ht="17.100000000000001" customHeight="1">
      <c r="A7" s="335" t="s">
        <v>1619</v>
      </c>
      <c r="B7" s="336"/>
    </row>
    <row r="8" spans="1:2" ht="17.100000000000001" customHeight="1">
      <c r="A8" s="335" t="s">
        <v>1620</v>
      </c>
      <c r="B8" s="336"/>
    </row>
    <row r="9" spans="1:2" ht="16.899999999999999" customHeight="1">
      <c r="A9" s="335" t="s">
        <v>1169</v>
      </c>
      <c r="B9" s="336"/>
    </row>
    <row r="10" spans="1:2" ht="16.899999999999999" customHeight="1">
      <c r="A10" s="335" t="s">
        <v>1170</v>
      </c>
      <c r="B10" s="336"/>
    </row>
    <row r="11" spans="1:2" ht="16.899999999999999" customHeight="1">
      <c r="A11" s="335" t="s">
        <v>1171</v>
      </c>
      <c r="B11" s="336"/>
    </row>
    <row r="12" spans="1:2" ht="16.899999999999999" customHeight="1">
      <c r="A12" s="335" t="s">
        <v>1621</v>
      </c>
      <c r="B12" s="336"/>
    </row>
    <row r="13" spans="1:2" ht="16.899999999999999" customHeight="1">
      <c r="A13" s="335" t="s">
        <v>1622</v>
      </c>
      <c r="B13" s="336"/>
    </row>
    <row r="14" spans="1:2" ht="16.899999999999999" customHeight="1">
      <c r="A14" s="335" t="s">
        <v>1174</v>
      </c>
      <c r="B14" s="336"/>
    </row>
    <row r="15" spans="1:2" ht="16.899999999999999" customHeight="1">
      <c r="A15" s="338" t="s">
        <v>1175</v>
      </c>
      <c r="B15" s="336"/>
    </row>
    <row r="16" spans="1:2" ht="16.899999999999999" customHeight="1">
      <c r="A16" s="339" t="s">
        <v>1176</v>
      </c>
      <c r="B16" s="336"/>
    </row>
    <row r="17" spans="1:2" ht="16.899999999999999" customHeight="1">
      <c r="A17" s="339" t="s">
        <v>1177</v>
      </c>
      <c r="B17" s="336"/>
    </row>
    <row r="18" spans="1:2" ht="16.899999999999999" customHeight="1">
      <c r="A18" s="339" t="s">
        <v>1178</v>
      </c>
      <c r="B18" s="336"/>
    </row>
    <row r="19" spans="1:2" ht="16.899999999999999" customHeight="1">
      <c r="A19" s="339" t="s">
        <v>1179</v>
      </c>
      <c r="B19" s="336"/>
    </row>
    <row r="20" spans="1:2" ht="16.899999999999999" customHeight="1">
      <c r="A20" s="339" t="s">
        <v>1623</v>
      </c>
      <c r="B20" s="336"/>
    </row>
    <row r="21" spans="1:2" ht="16.899999999999999" customHeight="1">
      <c r="A21" s="339" t="s">
        <v>1624</v>
      </c>
      <c r="B21" s="336"/>
    </row>
    <row r="22" spans="1:2" ht="16.899999999999999" customHeight="1">
      <c r="A22" s="339" t="s">
        <v>1625</v>
      </c>
      <c r="B22" s="336"/>
    </row>
    <row r="23" spans="1:2" ht="16.899999999999999" customHeight="1">
      <c r="A23" s="339" t="s">
        <v>1626</v>
      </c>
      <c r="B23" s="336"/>
    </row>
    <row r="24" spans="1:2" ht="16.899999999999999" customHeight="1">
      <c r="A24" s="338" t="s">
        <v>1627</v>
      </c>
      <c r="B24" s="336"/>
    </row>
    <row r="25" spans="1:2" ht="16.899999999999999" customHeight="1">
      <c r="A25" s="339" t="s">
        <v>1628</v>
      </c>
      <c r="B25" s="336"/>
    </row>
    <row r="26" spans="1:2" ht="16.899999999999999" customHeight="1">
      <c r="A26" s="339" t="s">
        <v>1629</v>
      </c>
      <c r="B26" s="336"/>
    </row>
    <row r="27" spans="1:2" ht="16.899999999999999" customHeight="1">
      <c r="A27" s="339" t="s">
        <v>1181</v>
      </c>
      <c r="B27" s="336"/>
    </row>
    <row r="28" spans="1:2" ht="16.899999999999999" customHeight="1">
      <c r="A28" s="339" t="s">
        <v>1182</v>
      </c>
      <c r="B28" s="336"/>
    </row>
    <row r="29" spans="1:2" ht="16.899999999999999" customHeight="1">
      <c r="A29" s="339" t="s">
        <v>1183</v>
      </c>
      <c r="B29" s="336"/>
    </row>
    <row r="30" spans="1:2" ht="16.899999999999999" customHeight="1">
      <c r="A30" s="340" t="s">
        <v>1184</v>
      </c>
      <c r="B30" s="336"/>
    </row>
    <row r="31" spans="1:2" ht="16.899999999999999" customHeight="1">
      <c r="A31" s="340" t="s">
        <v>1185</v>
      </c>
      <c r="B31" s="336"/>
    </row>
    <row r="32" spans="1:2" ht="16.899999999999999" customHeight="1">
      <c r="A32" s="340" t="s">
        <v>1186</v>
      </c>
      <c r="B32" s="336"/>
    </row>
    <row r="33" spans="1:2" ht="16.899999999999999" customHeight="1">
      <c r="A33" s="340" t="s">
        <v>1630</v>
      </c>
      <c r="B33" s="336"/>
    </row>
    <row r="34" spans="1:2" ht="16.899999999999999" customHeight="1">
      <c r="A34" s="340" t="s">
        <v>1631</v>
      </c>
      <c r="B34" s="336"/>
    </row>
    <row r="35" spans="1:2" ht="16.899999999999999" customHeight="1">
      <c r="A35" s="340" t="s">
        <v>1632</v>
      </c>
      <c r="B35" s="336"/>
    </row>
    <row r="36" spans="1:2" ht="16.899999999999999" customHeight="1">
      <c r="A36" s="340" t="s">
        <v>1633</v>
      </c>
      <c r="B36" s="336"/>
    </row>
    <row r="37" spans="1:2" ht="16.899999999999999" customHeight="1">
      <c r="A37" s="340" t="s">
        <v>1634</v>
      </c>
      <c r="B37" s="336"/>
    </row>
    <row r="38" spans="1:2" ht="16.899999999999999" customHeight="1">
      <c r="A38" s="340" t="s">
        <v>1635</v>
      </c>
      <c r="B38" s="336"/>
    </row>
    <row r="39" spans="1:2" ht="17.100000000000001" customHeight="1">
      <c r="A39" s="340" t="s">
        <v>1193</v>
      </c>
      <c r="B39" s="336"/>
    </row>
    <row r="40" spans="1:2" ht="17.100000000000001" customHeight="1">
      <c r="A40" s="340" t="s">
        <v>1636</v>
      </c>
      <c r="B40" s="336"/>
    </row>
    <row r="41" spans="1:2" ht="17.100000000000001" customHeight="1">
      <c r="A41" s="340" t="s">
        <v>1637</v>
      </c>
      <c r="B41" s="336"/>
    </row>
    <row r="42" spans="1:2" ht="17.100000000000001" customHeight="1">
      <c r="A42" s="340" t="s">
        <v>1638</v>
      </c>
      <c r="B42" s="336"/>
    </row>
    <row r="43" spans="1:2" ht="17.100000000000001" customHeight="1">
      <c r="A43" s="340" t="s">
        <v>1639</v>
      </c>
      <c r="B43" s="336"/>
    </row>
    <row r="44" spans="1:2" ht="17.100000000000001" customHeight="1">
      <c r="A44" s="340" t="s">
        <v>1640</v>
      </c>
      <c r="B44" s="336"/>
    </row>
    <row r="45" spans="1:2" ht="17.100000000000001" customHeight="1">
      <c r="A45" s="340" t="s">
        <v>1641</v>
      </c>
      <c r="B45" s="336"/>
    </row>
    <row r="46" spans="1:2" ht="17.100000000000001" customHeight="1">
      <c r="A46" s="340" t="s">
        <v>1642</v>
      </c>
      <c r="B46" s="336"/>
    </row>
    <row r="47" spans="1:2" ht="17.100000000000001" customHeight="1">
      <c r="A47" s="340" t="s">
        <v>1643</v>
      </c>
      <c r="B47" s="336"/>
    </row>
    <row r="48" spans="1:2" ht="17.100000000000001" customHeight="1">
      <c r="A48" s="340" t="s">
        <v>1644</v>
      </c>
      <c r="B48" s="336"/>
    </row>
    <row r="49" spans="1:2" ht="17.100000000000001" customHeight="1">
      <c r="A49" s="340" t="s">
        <v>1203</v>
      </c>
      <c r="B49" s="336"/>
    </row>
    <row r="50" spans="1:2" ht="17.100000000000001" customHeight="1">
      <c r="A50" s="340" t="s">
        <v>1645</v>
      </c>
      <c r="B50" s="336"/>
    </row>
    <row r="51" spans="1:2" ht="17.100000000000001" customHeight="1">
      <c r="A51" s="340" t="s">
        <v>1646</v>
      </c>
      <c r="B51" s="336"/>
    </row>
    <row r="52" spans="1:2" ht="17.100000000000001" customHeight="1">
      <c r="A52" s="340" t="s">
        <v>1647</v>
      </c>
      <c r="B52" s="336"/>
    </row>
    <row r="53" spans="1:2" ht="17.100000000000001" customHeight="1">
      <c r="A53" s="340" t="s">
        <v>1208</v>
      </c>
      <c r="B53" s="336"/>
    </row>
    <row r="54" spans="1:2" ht="17.100000000000001" customHeight="1">
      <c r="A54" s="339" t="s">
        <v>1648</v>
      </c>
      <c r="B54" s="336"/>
    </row>
    <row r="55" spans="1:2" ht="17.100000000000001" customHeight="1">
      <c r="A55" s="339" t="s">
        <v>1210</v>
      </c>
      <c r="B55" s="336"/>
    </row>
    <row r="56" spans="1:2" ht="17.100000000000001" customHeight="1">
      <c r="A56" s="339" t="s">
        <v>1211</v>
      </c>
      <c r="B56" s="336"/>
    </row>
    <row r="57" spans="1:2" ht="17.100000000000001" customHeight="1">
      <c r="A57" s="339" t="s">
        <v>1212</v>
      </c>
      <c r="B57" s="336"/>
    </row>
    <row r="58" spans="1:2" ht="17.100000000000001" customHeight="1">
      <c r="A58" s="339" t="s">
        <v>1213</v>
      </c>
      <c r="B58" s="336"/>
    </row>
    <row r="59" spans="1:2" ht="17.100000000000001" customHeight="1">
      <c r="A59" s="339" t="s">
        <v>1214</v>
      </c>
      <c r="B59" s="336"/>
    </row>
    <row r="60" spans="1:2" ht="17.100000000000001" customHeight="1">
      <c r="A60" s="339" t="s">
        <v>1215</v>
      </c>
      <c r="B60" s="336"/>
    </row>
    <row r="61" spans="1:2" ht="17.100000000000001" customHeight="1">
      <c r="A61" s="339" t="s">
        <v>1649</v>
      </c>
      <c r="B61" s="336"/>
    </row>
    <row r="62" spans="1:2" ht="17.100000000000001" customHeight="1">
      <c r="A62" s="339" t="s">
        <v>1217</v>
      </c>
      <c r="B62" s="336"/>
    </row>
    <row r="63" spans="1:2" ht="17.100000000000001" customHeight="1">
      <c r="A63" s="339" t="s">
        <v>1650</v>
      </c>
      <c r="B63" s="336"/>
    </row>
    <row r="64" spans="1:2" ht="17.100000000000001" customHeight="1">
      <c r="A64" s="339" t="s">
        <v>1219</v>
      </c>
      <c r="B64" s="336"/>
    </row>
    <row r="65" spans="1:2" ht="17.100000000000001" customHeight="1">
      <c r="A65" s="339" t="s">
        <v>1220</v>
      </c>
      <c r="B65" s="336"/>
    </row>
    <row r="66" spans="1:2" ht="17.100000000000001" customHeight="1">
      <c r="A66" s="339" t="s">
        <v>1221</v>
      </c>
      <c r="B66" s="336"/>
    </row>
    <row r="67" spans="1:2" ht="17.100000000000001" customHeight="1">
      <c r="A67" s="339" t="s">
        <v>1222</v>
      </c>
      <c r="B67" s="336"/>
    </row>
    <row r="68" spans="1:2" ht="17.100000000000001" customHeight="1">
      <c r="A68" s="339" t="s">
        <v>1651</v>
      </c>
      <c r="B68" s="336"/>
    </row>
    <row r="69" spans="1:2" ht="17.100000000000001" customHeight="1">
      <c r="A69" s="339" t="s">
        <v>1224</v>
      </c>
      <c r="B69" s="336"/>
    </row>
    <row r="70" spans="1:2" ht="17.100000000000001" customHeight="1">
      <c r="A70" s="339" t="s">
        <v>1225</v>
      </c>
      <c r="B70" s="336"/>
    </row>
    <row r="71" spans="1:2" ht="17.100000000000001" customHeight="1">
      <c r="A71" s="339" t="s">
        <v>1652</v>
      </c>
      <c r="B71" s="336"/>
    </row>
    <row r="72" spans="1:2" ht="17.100000000000001" customHeight="1">
      <c r="A72" s="339" t="s">
        <v>1227</v>
      </c>
      <c r="B72" s="336"/>
    </row>
    <row r="73" spans="1:2" ht="17.100000000000001" customHeight="1">
      <c r="A73" s="339" t="s">
        <v>1228</v>
      </c>
      <c r="B73" s="336"/>
    </row>
    <row r="74" spans="1:2" ht="17.100000000000001" customHeight="1">
      <c r="A74" s="336" t="s">
        <v>1230</v>
      </c>
      <c r="B74" s="336"/>
    </row>
    <row r="75" spans="1:2" ht="17.100000000000001" customHeight="1">
      <c r="A75" s="341" t="s">
        <v>1653</v>
      </c>
      <c r="B75" s="336"/>
    </row>
    <row r="76" spans="1:2" ht="17.100000000000001" customHeight="1">
      <c r="A76" s="342" t="s">
        <v>1684</v>
      </c>
      <c r="B76" s="342"/>
    </row>
  </sheetData>
  <mergeCells count="2">
    <mergeCell ref="A2:B2"/>
    <mergeCell ref="A3:B3"/>
  </mergeCells>
  <phoneticPr fontId="26" type="noConversion"/>
  <printOptions gridLines="1"/>
  <pageMargins left="3" right="2" top="1" bottom="1" header="0" footer="0"/>
  <pageSetup orientation="landscape" blackAndWhite="1"/>
  <headerFooter alignWithMargins="0">
    <oddHeader>&amp;C@$</oddHeader>
    <oddFooter>&amp;C@&amp;- &amp;P&amp;-$</oddFooter>
  </headerFooter>
</worksheet>
</file>

<file path=xl/worksheets/sheet9.xml><?xml version="1.0" encoding="utf-8"?>
<worksheet xmlns="http://schemas.openxmlformats.org/spreadsheetml/2006/main" xmlns:r="http://schemas.openxmlformats.org/officeDocument/2006/relationships">
  <dimension ref="A1:D27"/>
  <sheetViews>
    <sheetView showZeros="0" workbookViewId="0">
      <pane ySplit="3" topLeftCell="A4" activePane="bottomLeft" state="frozen"/>
      <selection pane="bottomLeft" activeCell="B31" sqref="B31"/>
    </sheetView>
  </sheetViews>
  <sheetFormatPr defaultRowHeight="14.25"/>
  <cols>
    <col min="1" max="1" width="24.375" style="333" customWidth="1"/>
    <col min="2" max="2" width="17.25" style="333" customWidth="1"/>
    <col min="3" max="3" width="18.25" style="333" customWidth="1"/>
    <col min="4" max="4" width="17.125" style="333" customWidth="1"/>
    <col min="5" max="16384" width="9" style="333"/>
  </cols>
  <sheetData>
    <row r="1" spans="1:4" ht="20.25">
      <c r="A1" s="379" t="s">
        <v>1654</v>
      </c>
      <c r="B1" s="379"/>
      <c r="C1" s="379"/>
      <c r="D1" s="379"/>
    </row>
    <row r="2" spans="1:4">
      <c r="A2" s="380" t="s">
        <v>3</v>
      </c>
      <c r="B2" s="380"/>
      <c r="C2" s="380"/>
      <c r="D2" s="380"/>
    </row>
    <row r="3" spans="1:4">
      <c r="A3" s="343" t="s">
        <v>1655</v>
      </c>
      <c r="B3" s="344" t="s">
        <v>1656</v>
      </c>
      <c r="C3" s="344" t="s">
        <v>1657</v>
      </c>
      <c r="D3" s="345" t="s">
        <v>1658</v>
      </c>
    </row>
    <row r="4" spans="1:4">
      <c r="A4" s="346" t="s">
        <v>1685</v>
      </c>
      <c r="B4" s="346"/>
      <c r="C4" s="347"/>
      <c r="D4" s="348"/>
    </row>
    <row r="5" spans="1:4">
      <c r="A5" s="346" t="s">
        <v>1686</v>
      </c>
      <c r="B5" s="346"/>
      <c r="C5" s="347"/>
      <c r="D5" s="348"/>
    </row>
    <row r="6" spans="1:4">
      <c r="A6" s="346" t="s">
        <v>1687</v>
      </c>
      <c r="B6" s="346"/>
      <c r="C6" s="347"/>
      <c r="D6" s="348"/>
    </row>
    <row r="7" spans="1:4">
      <c r="A7" s="349" t="s">
        <v>1659</v>
      </c>
      <c r="B7" s="350"/>
      <c r="C7" s="351"/>
      <c r="D7" s="351"/>
    </row>
    <row r="8" spans="1:4">
      <c r="A8" s="350"/>
      <c r="B8" s="350"/>
      <c r="C8" s="351"/>
      <c r="D8" s="351"/>
    </row>
    <row r="9" spans="1:4">
      <c r="A9" s="350"/>
      <c r="B9" s="350"/>
      <c r="C9" s="351"/>
      <c r="D9" s="351"/>
    </row>
    <row r="10" spans="1:4">
      <c r="A10" s="350"/>
      <c r="B10" s="350"/>
      <c r="C10" s="351"/>
      <c r="D10" s="351"/>
    </row>
    <row r="11" spans="1:4">
      <c r="A11" s="350"/>
      <c r="B11" s="350"/>
      <c r="C11" s="351"/>
      <c r="D11" s="351"/>
    </row>
    <row r="12" spans="1:4">
      <c r="A12" s="350"/>
      <c r="B12" s="350"/>
      <c r="C12" s="351"/>
      <c r="D12" s="351"/>
    </row>
    <row r="13" spans="1:4">
      <c r="A13" s="350"/>
      <c r="B13" s="350"/>
      <c r="C13" s="351"/>
      <c r="D13" s="351"/>
    </row>
    <row r="14" spans="1:4">
      <c r="A14" s="350"/>
      <c r="B14" s="350"/>
      <c r="C14" s="351"/>
      <c r="D14" s="351"/>
    </row>
    <row r="15" spans="1:4">
      <c r="A15" s="350"/>
      <c r="B15" s="350"/>
      <c r="C15" s="351"/>
      <c r="D15" s="351"/>
    </row>
    <row r="16" spans="1:4">
      <c r="A16" s="350"/>
      <c r="B16" s="350"/>
      <c r="C16" s="351"/>
      <c r="D16" s="351"/>
    </row>
    <row r="17" spans="1:4">
      <c r="A17" s="350"/>
      <c r="B17" s="350"/>
      <c r="C17" s="351"/>
      <c r="D17" s="351"/>
    </row>
    <row r="18" spans="1:4">
      <c r="A18" s="350"/>
      <c r="B18" s="350"/>
      <c r="C18" s="351"/>
      <c r="D18" s="351"/>
    </row>
    <row r="19" spans="1:4">
      <c r="A19" s="350"/>
      <c r="B19" s="350"/>
      <c r="C19" s="351"/>
      <c r="D19" s="351"/>
    </row>
    <row r="20" spans="1:4">
      <c r="A20" s="350"/>
      <c r="B20" s="350"/>
      <c r="C20" s="351"/>
      <c r="D20" s="351"/>
    </row>
    <row r="21" spans="1:4">
      <c r="A21" s="350"/>
      <c r="B21" s="350"/>
      <c r="C21" s="351"/>
      <c r="D21" s="351"/>
    </row>
    <row r="22" spans="1:4">
      <c r="A22" s="350"/>
      <c r="B22" s="350"/>
      <c r="C22" s="351"/>
      <c r="D22" s="351"/>
    </row>
    <row r="23" spans="1:4">
      <c r="A23" s="350"/>
      <c r="B23" s="350"/>
      <c r="C23" s="351"/>
      <c r="D23" s="351"/>
    </row>
    <row r="24" spans="1:4">
      <c r="A24" s="350"/>
      <c r="B24" s="350"/>
      <c r="C24" s="351"/>
      <c r="D24" s="351"/>
    </row>
    <row r="25" spans="1:4">
      <c r="A25" s="350"/>
      <c r="B25" s="350"/>
      <c r="C25" s="351"/>
      <c r="D25" s="351"/>
    </row>
    <row r="26" spans="1:4">
      <c r="A26" s="343" t="s">
        <v>1653</v>
      </c>
      <c r="B26" s="343"/>
      <c r="C26" s="352"/>
      <c r="D26" s="352"/>
    </row>
    <row r="27" spans="1:4">
      <c r="A27" s="342" t="s">
        <v>1684</v>
      </c>
    </row>
  </sheetData>
  <mergeCells count="2">
    <mergeCell ref="A1:D1"/>
    <mergeCell ref="A2:D2"/>
  </mergeCells>
  <phoneticPr fontId="26"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25</vt:i4>
      </vt:variant>
      <vt:variant>
        <vt:lpstr>命名范围</vt:lpstr>
      </vt:variant>
      <vt:variant>
        <vt:i4>4</vt:i4>
      </vt:variant>
    </vt:vector>
  </HeadingPairs>
  <TitlesOfParts>
    <vt:vector size="29" baseType="lpstr">
      <vt:lpstr>目录</vt:lpstr>
      <vt:lpstr>1、2021年一般公共预算收支表</vt:lpstr>
      <vt:lpstr>2、2021年一般公共预算收入表</vt:lpstr>
      <vt:lpstr>3、2021年一般公共预算支出表</vt:lpstr>
      <vt:lpstr>4、2021年一般公共预算本级支出表</vt:lpstr>
      <vt:lpstr>5、2021年一般公共预算本级基本支出表</vt:lpstr>
      <vt:lpstr>6、2021年一般公共预算税收返还和转移支付表</vt:lpstr>
      <vt:lpstr>7、一般公共预算对下级转移支付分项目支出表 </vt:lpstr>
      <vt:lpstr>8、一般公共预算对下级的转移支付分地区支出表</vt:lpstr>
      <vt:lpstr>9、2020年地方政府一般债务限额及余额预算情况表</vt:lpstr>
      <vt:lpstr>10、2021年政府性基金预算收支表</vt:lpstr>
      <vt:lpstr>11、2021年政府性基金预算收入表</vt:lpstr>
      <vt:lpstr>12、2021年政府性基金预算支出表</vt:lpstr>
      <vt:lpstr>13、2021年本级政府性基金收支明细表</vt:lpstr>
      <vt:lpstr>14、2021年政府性基金转移支付预算情况表</vt:lpstr>
      <vt:lpstr>15、2020年地方政府专项债务限额及余额情况表</vt:lpstr>
      <vt:lpstr>16、2021年国有资本经营预算收支表</vt:lpstr>
      <vt:lpstr>17、2021年国有资本经营预算收入表</vt:lpstr>
      <vt:lpstr>18、2021年国有资本经营预算支出表</vt:lpstr>
      <vt:lpstr>19、本级国有资本经营支出表 </vt:lpstr>
      <vt:lpstr>20、国有资本经营预算转移支付表</vt:lpstr>
      <vt:lpstr>21、2021年社会保险基金预算收支总表</vt:lpstr>
      <vt:lpstr>22、2021年社会保险基金预算收入表</vt:lpstr>
      <vt:lpstr>23、2021年社会保险基金预算支出表</vt:lpstr>
      <vt:lpstr>24、2021年三公经费预算表</vt:lpstr>
      <vt:lpstr>'1、2021年一般公共预算收支表'!Print_Area</vt:lpstr>
      <vt:lpstr>'1、2021年一般公共预算收支表'!Print_Titles</vt:lpstr>
      <vt:lpstr>'2、2021年一般公共预算收入表'!Print_Titles</vt:lpstr>
      <vt:lpstr>'3、2021年一般公共预算支出表'!Print_Titles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gsxxdv21</cp:lastModifiedBy>
  <cp:lastPrinted>2022-09-07T02:15:57Z</cp:lastPrinted>
  <dcterms:created xsi:type="dcterms:W3CDTF">2013-04-09T09:35:00Z</dcterms:created>
  <dcterms:modified xsi:type="dcterms:W3CDTF">2022-09-07T03:23:25Z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2052-11.1.0.12313</vt:lpwstr>
  </property>
  <property fmtid="{D5CDD505-2E9C-101B-9397-08002B2CF9AE}" pid="3" name="ICV">
    <vt:lpwstr>8C852650D790413788FFF16D3E8C4D73</vt:lpwstr>
  </property>
</Properties>
</file>